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OPARDS" sheetId="1" r:id="rId4"/>
    <sheet state="visible" name="MOLOSSES" sheetId="2" r:id="rId5"/>
  </sheets>
  <definedNames/>
  <calcPr/>
  <extLst>
    <ext uri="GoogleSheetsCustomDataVersion2">
      <go:sheetsCustomData xmlns:go="http://customooxmlschemas.google.com/" r:id="rId6" roundtripDataChecksum="TmUktaPi5KkNaEM78Q0u0s7sMiMA8OikMUzeLrdmIpE="/>
    </ext>
  </extLst>
</workbook>
</file>

<file path=xl/sharedStrings.xml><?xml version="1.0" encoding="utf-8"?>
<sst xmlns="http://schemas.openxmlformats.org/spreadsheetml/2006/main" count="382" uniqueCount="150">
  <si>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</si>
  <si>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</si>
  <si>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</si>
  <si>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</si>
  <si>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</si>
  <si>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</si>
  <si>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</si>
  <si>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</si>
  <si>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</si>
  <si>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</si>
  <si>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</si>
  <si>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</si>
  <si>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</si>
  <si>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</si>
  <si>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</si>
  <si>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</si>
  <si>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</si>
  <si>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</si>
  <si>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</si>
  <si>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</si>
  <si>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</si>
  <si>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</si>
  <si>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</si>
  <si>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</si>
  <si>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</si>
  <si>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</si>
  <si>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</si>
  <si>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</si>
  <si>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</si>
  <si>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</si>
  <si>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</si>
  <si>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</si>
  <si>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</si>
  <si>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</si>
  <si>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</si>
  <si>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</si>
  <si>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</si>
  <si>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</si>
  <si>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</si>
  <si>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CARREAU</t>
  </si>
  <si>
    <t>Noah</t>
  </si>
  <si>
    <t>FRAIOLI</t>
  </si>
  <si>
    <t>Enzo</t>
  </si>
  <si>
    <t>Récap. Courses</t>
  </si>
  <si>
    <t>Field goal</t>
  </si>
  <si>
    <t>Nb courses</t>
  </si>
  <si>
    <t>Nb yards</t>
  </si>
  <si>
    <t>Fumbles</t>
  </si>
  <si>
    <t>Transfo</t>
  </si>
  <si>
    <t>BINGA</t>
  </si>
  <si>
    <t>Jean-Denis</t>
  </si>
  <si>
    <t>DUVERNOY</t>
  </si>
  <si>
    <t>Noe</t>
  </si>
  <si>
    <t>Nb Points / match</t>
  </si>
  <si>
    <t>PAT</t>
  </si>
  <si>
    <t>2 pts</t>
  </si>
  <si>
    <t>Safety</t>
  </si>
  <si>
    <t>DAVID</t>
  </si>
  <si>
    <t>Romain</t>
  </si>
  <si>
    <t>Récap. Passes</t>
  </si>
  <si>
    <t>Nb passes comp.</t>
  </si>
  <si>
    <t>ROBINET</t>
  </si>
  <si>
    <t>Marius</t>
  </si>
  <si>
    <t>HUBY</t>
  </si>
  <si>
    <t>Rodrigue</t>
  </si>
  <si>
    <t>MOUHAFID</t>
  </si>
  <si>
    <t>Youness</t>
  </si>
  <si>
    <t>Récap. Equipes Spéciales KOR</t>
  </si>
  <si>
    <t>Récap. Equipes Spéciales PR</t>
  </si>
  <si>
    <t>Nb retours</t>
  </si>
  <si>
    <t>Fumble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</si>
  <si>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</si>
  <si>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</si>
  <si>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</si>
  <si>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</si>
  <si>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</si>
  <si>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</si>
  <si>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</si>
  <si>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</si>
  <si>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</si>
  <si>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</si>
  <si>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</si>
  <si>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</si>
  <si>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GAGNEUL</t>
  </si>
  <si>
    <t>Florian</t>
  </si>
  <si>
    <t>GARDET</t>
  </si>
  <si>
    <t>Atikan</t>
  </si>
  <si>
    <t>MARTEL</t>
  </si>
  <si>
    <t>Jules</t>
  </si>
  <si>
    <t>CODRON</t>
  </si>
  <si>
    <t>Kevin</t>
  </si>
  <si>
    <t>DEGEE</t>
  </si>
  <si>
    <t>Fabian</t>
  </si>
  <si>
    <t>OTSOU-IBATA</t>
  </si>
  <si>
    <t>Van-Sorel</t>
  </si>
  <si>
    <t>SIDIBE</t>
  </si>
  <si>
    <t>Aziz</t>
  </si>
  <si>
    <t>VIVIER</t>
  </si>
  <si>
    <t>Xavier</t>
  </si>
  <si>
    <t>TEREME</t>
  </si>
  <si>
    <t>Jean-Keny</t>
  </si>
  <si>
    <t>NANIYOULA</t>
  </si>
  <si>
    <t>MUEL</t>
  </si>
  <si>
    <t>Romaric</t>
  </si>
  <si>
    <t>Total équipe</t>
  </si>
  <si>
    <t xml:space="preserve">STATISTIQUES EQUIPE </t>
  </si>
  <si>
    <t>MCCRAY</t>
  </si>
  <si>
    <t>Marquez</t>
  </si>
  <si>
    <t>THOMAS</t>
  </si>
  <si>
    <t>Lucas</t>
  </si>
  <si>
    <t>ST-HUBERT</t>
  </si>
  <si>
    <t>KEY</t>
  </si>
  <si>
    <t>Jerry</t>
  </si>
  <si>
    <t>BLANCA</t>
  </si>
  <si>
    <t>Nickson</t>
  </si>
  <si>
    <t>BEKE</t>
  </si>
  <si>
    <t>Samuel</t>
  </si>
  <si>
    <t>FRATUS</t>
  </si>
  <si>
    <t>Gian</t>
  </si>
  <si>
    <t>DELOBEL</t>
  </si>
  <si>
    <t>Mathis</t>
  </si>
  <si>
    <t>PEINZI</t>
  </si>
  <si>
    <t>Ferdyl</t>
  </si>
  <si>
    <t>ADJOVI</t>
  </si>
  <si>
    <t>Yanis</t>
  </si>
  <si>
    <t>LONDONGO</t>
  </si>
  <si>
    <t>Gaetan</t>
  </si>
  <si>
    <t>HATILIP</t>
  </si>
  <si>
    <t>Melvyn</t>
  </si>
  <si>
    <t>RODRIGUES</t>
  </si>
  <si>
    <t>Marciano</t>
  </si>
  <si>
    <t>DINALLE</t>
  </si>
  <si>
    <t>Djulyan</t>
  </si>
  <si>
    <t>MOLIFA</t>
  </si>
  <si>
    <t>Peter</t>
  </si>
  <si>
    <t>LAM-JOHNSON</t>
  </si>
  <si>
    <t>Nkosi</t>
  </si>
  <si>
    <t>TOUCET</t>
  </si>
  <si>
    <t>Lionel</t>
  </si>
  <si>
    <t>JUBERT</t>
  </si>
  <si>
    <t>Bryan</t>
  </si>
  <si>
    <t>LAWSON</t>
  </si>
  <si>
    <t>Dicko</t>
  </si>
  <si>
    <t>LAVIOLETTE</t>
  </si>
  <si>
    <t>Jordan</t>
  </si>
  <si>
    <t>CYRILLE</t>
  </si>
  <si>
    <t>KHAYRI</t>
  </si>
  <si>
    <t>Hassan</t>
  </si>
  <si>
    <t>LUDON</t>
  </si>
  <si>
    <t>Alexandre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</si>
</sst>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/>
    </xf>
    <xf borderId="3" fillId="0" fontId="6" numFmtId="0" xfId="0" applyAlignment="1" applyBorder="1" applyFont="1">
      <alignment horizontal="center" readingOrder="0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left" readingOrder="0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left" readingOrder="0"/>
    </xf>
    <xf borderId="31" fillId="0" fontId="4" numFmtId="0" xfId="0" applyBorder="1" applyFont="1"/>
    <xf borderId="2" fillId="0" fontId="10" numFmtId="0" xfId="0" applyAlignment="1" applyBorder="1" applyFont="1">
      <alignment horizontal="left" readingOrder="0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left"/>
    </xf>
    <xf borderId="0" fillId="0" fontId="25" numFmtId="0" xfId="0" applyFont="1"/>
    <xf borderId="0" fillId="0" fontId="26" numFmtId="0" xfId="0" applyAlignment="1" applyFont="1">
      <alignment horizontal="center"/>
    </xf>
    <xf borderId="32" fillId="0" fontId="10" numFmtId="0" xfId="0" applyAlignment="1" applyBorder="1" applyFont="1">
      <alignment horizontal="center"/>
    </xf>
    <xf borderId="35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/>
    </xf>
    <xf borderId="36" fillId="0" fontId="10" numFmtId="0" xfId="0" applyAlignment="1" applyBorder="1" applyFont="1">
      <alignment horizontal="left" readingOrder="0"/>
    </xf>
    <xf borderId="36" fillId="0" fontId="10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28" fillId="8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31" fillId="5" fontId="10" numFmtId="0" xfId="0" applyAlignment="1" applyBorder="1" applyFont="1">
      <alignment horizontal="left" readingOrder="0"/>
    </xf>
    <xf borderId="32" fillId="5" fontId="10" numFmtId="0" xfId="0" applyAlignment="1" applyBorder="1" applyFont="1">
      <alignment horizontal="left" readingOrder="0"/>
    </xf>
    <xf borderId="1" fillId="3" fontId="13" numFmtId="0" xfId="0" applyAlignment="1" applyBorder="1" applyFont="1">
      <alignment horizontal="center"/>
    </xf>
    <xf borderId="31" fillId="0" fontId="10" numFmtId="0" xfId="0" applyAlignment="1" applyBorder="1" applyFont="1">
      <alignment vertical="bottom"/>
    </xf>
    <xf borderId="32" fillId="0" fontId="10" numFmtId="0" xfId="0" applyAlignment="1" applyBorder="1" applyFont="1">
      <alignment vertical="bottom"/>
    </xf>
    <xf borderId="31" fillId="0" fontId="13" numFmtId="0" xfId="0" applyAlignment="1" applyBorder="1" applyFont="1">
      <alignment horizontal="center" readingOrder="0"/>
    </xf>
    <xf borderId="2" fillId="0" fontId="10" numFmtId="0" xfId="0" applyAlignment="1" applyBorder="1" applyFont="1">
      <alignment vertical="bottom"/>
    </xf>
    <xf borderId="1" fillId="0" fontId="10" numFmtId="0" xfId="0" applyAlignment="1" applyBorder="1" applyFont="1">
      <alignment vertical="bottom"/>
    </xf>
    <xf borderId="3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0.0</v>
      </c>
      <c r="J3" s="9">
        <v>13.0</v>
      </c>
      <c r="K3" s="8">
        <v>0.0</v>
      </c>
      <c r="L3" s="9">
        <v>6.0</v>
      </c>
      <c r="M3" s="10">
        <f>I3+J3+K3+L3</f>
        <v>19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199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47</v>
      </c>
      <c r="P6" s="15"/>
      <c r="Q6" s="15"/>
      <c r="R6" s="15"/>
      <c r="S6" s="15"/>
      <c r="T6" s="15"/>
      <c r="U6" s="18" t="s">
        <v>8</v>
      </c>
      <c r="V6" s="17">
        <f>D6/O6</f>
        <v>4.234042553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90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109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26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9</v>
      </c>
      <c r="N10" s="34">
        <f t="shared" si="1"/>
        <v>21</v>
      </c>
      <c r="O10" s="35">
        <f>(M10/N10)</f>
        <v>0.4285714286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0</v>
      </c>
      <c r="Y10" s="19"/>
      <c r="Z10" s="19"/>
    </row>
    <row r="11" ht="15.75" customHeight="1">
      <c r="A11" s="32" t="s">
        <v>15</v>
      </c>
      <c r="B11" s="24"/>
      <c r="C11" s="38">
        <f>C9/C10</f>
        <v>3.461538462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12.11111111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SUM(H38:H47,H25,H26:H34,H51:H57)</f>
        <v>0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0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SUM(J82)</f>
        <v>0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SUM(N82)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7.0</v>
      </c>
      <c r="B19" s="66" t="s">
        <v>39</v>
      </c>
      <c r="C19" s="66" t="s">
        <v>40</v>
      </c>
      <c r="D19" s="67">
        <v>9.0</v>
      </c>
      <c r="E19" s="67">
        <v>21.0</v>
      </c>
      <c r="F19" s="68">
        <f>SUM(E38:E43)</f>
        <v>109</v>
      </c>
      <c r="G19" s="67">
        <v>38.0</v>
      </c>
      <c r="H19" s="67">
        <v>0.0</v>
      </c>
      <c r="I19" s="67">
        <v>1.0</v>
      </c>
      <c r="J19" s="67">
        <v>0.0</v>
      </c>
      <c r="K19" s="69">
        <f>(D19/E19*100)+(F19/E19*8.4)+(I19/E19*100*3.3)-(J19/E19*100*2)</f>
        <v>102.1714286</v>
      </c>
      <c r="L19" s="2"/>
      <c r="M19" s="2"/>
      <c r="N19" s="1"/>
      <c r="O19" s="1"/>
      <c r="P19" s="70">
        <v>10.0</v>
      </c>
      <c r="Q19" s="71" t="s">
        <v>41</v>
      </c>
      <c r="R19" s="72"/>
      <c r="S19" s="73" t="s">
        <v>42</v>
      </c>
      <c r="T19" s="74"/>
      <c r="U19" s="75">
        <v>1.0</v>
      </c>
      <c r="V19" s="75">
        <v>3.0</v>
      </c>
      <c r="W19" s="76">
        <f t="shared" ref="W19:W21" si="2">U19/V19</f>
        <v>0.3333333333</v>
      </c>
      <c r="X19" s="77">
        <f t="shared" ref="X19:X21" si="3">U19</f>
        <v>1</v>
      </c>
      <c r="Y19" s="19"/>
      <c r="Z19" s="1"/>
    </row>
    <row r="20" ht="15.75" customHeight="1">
      <c r="A20" s="78"/>
      <c r="B20" s="79"/>
      <c r="C20" s="79"/>
      <c r="D20" s="68"/>
      <c r="E20" s="68"/>
      <c r="F20" s="68"/>
      <c r="G20" s="68"/>
      <c r="H20" s="68"/>
      <c r="I20" s="68"/>
      <c r="J20" s="68"/>
      <c r="K20" s="69" t="str">
        <f t="shared" ref="K20:K21" si="4">(D20/E20*100)+(F20/E20*8.4)+(I20/E20*3.3)-(J20/E20*100*2)</f>
        <v>#DIV/0!</v>
      </c>
      <c r="L20" s="2"/>
      <c r="M20" s="2"/>
      <c r="N20" s="1"/>
      <c r="O20" s="1"/>
      <c r="P20" s="78"/>
      <c r="Q20" s="80"/>
      <c r="R20" s="72"/>
      <c r="S20" s="80"/>
      <c r="T20" s="79"/>
      <c r="U20" s="81"/>
      <c r="V20" s="82"/>
      <c r="W20" s="76" t="str">
        <f t="shared" si="2"/>
        <v>#DIV/0!</v>
      </c>
      <c r="X20" s="77" t="str">
        <f t="shared" si="3"/>
        <v/>
      </c>
      <c r="Y20" s="19"/>
      <c r="Z20" s="1"/>
    </row>
    <row r="21" ht="15.75" customHeight="1">
      <c r="A21" s="78"/>
      <c r="B21" s="79"/>
      <c r="C21" s="79"/>
      <c r="D21" s="68"/>
      <c r="E21" s="68"/>
      <c r="F21" s="68"/>
      <c r="G21" s="68"/>
      <c r="H21" s="68"/>
      <c r="I21" s="68"/>
      <c r="J21" s="68"/>
      <c r="K21" s="69" t="str">
        <f t="shared" si="4"/>
        <v>#DIV/0!</v>
      </c>
      <c r="L21" s="2"/>
      <c r="M21" s="2"/>
      <c r="N21" s="1"/>
      <c r="O21" s="1"/>
      <c r="P21" s="78"/>
      <c r="Q21" s="80"/>
      <c r="R21" s="72"/>
      <c r="S21" s="80"/>
      <c r="T21" s="79"/>
      <c r="U21" s="81"/>
      <c r="V21" s="82"/>
      <c r="W21" s="76" t="str">
        <f t="shared" si="2"/>
        <v>#DIV/0!</v>
      </c>
      <c r="X21" s="77" t="str">
        <f t="shared" si="3"/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87" t="s">
        <v>25</v>
      </c>
      <c r="B24" s="88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90">
        <v>7.0</v>
      </c>
      <c r="B25" s="66" t="s">
        <v>39</v>
      </c>
      <c r="C25" s="66" t="s">
        <v>40</v>
      </c>
      <c r="D25" s="75">
        <v>6.0</v>
      </c>
      <c r="E25" s="75">
        <v>39.0</v>
      </c>
      <c r="F25" s="75">
        <v>16.0</v>
      </c>
      <c r="G25" s="69">
        <f t="shared" ref="G25:G34" si="5">E25/D25</f>
        <v>6.5</v>
      </c>
      <c r="H25" s="68"/>
      <c r="I25" s="67">
        <v>1.0</v>
      </c>
      <c r="J25" s="68"/>
      <c r="K25" s="1"/>
      <c r="L25" s="1"/>
      <c r="M25" s="1"/>
      <c r="N25" s="1"/>
      <c r="O25" s="1"/>
      <c r="P25" s="91"/>
      <c r="Q25" s="80"/>
      <c r="R25" s="72"/>
      <c r="S25" s="92"/>
      <c r="T25" s="74"/>
      <c r="U25" s="93"/>
      <c r="V25" s="93"/>
      <c r="W25" s="69" t="str">
        <f t="shared" ref="W25:W27" si="6">U25/V25</f>
        <v>#DIV/0!</v>
      </c>
      <c r="X25" s="81"/>
      <c r="Y25" s="77" t="str">
        <f t="shared" ref="Y25:Y27" si="7">U25</f>
        <v/>
      </c>
      <c r="Z25" s="1"/>
    </row>
    <row r="26" ht="15.75" customHeight="1">
      <c r="A26" s="90">
        <v>4.0</v>
      </c>
      <c r="B26" s="66" t="s">
        <v>49</v>
      </c>
      <c r="C26" s="66" t="s">
        <v>50</v>
      </c>
      <c r="D26" s="67">
        <v>19.0</v>
      </c>
      <c r="E26" s="67">
        <v>52.0</v>
      </c>
      <c r="F26" s="67">
        <v>14.0</v>
      </c>
      <c r="G26" s="69">
        <f t="shared" si="5"/>
        <v>2.736842105</v>
      </c>
      <c r="H26" s="68"/>
      <c r="I26" s="67">
        <v>1.0</v>
      </c>
      <c r="J26" s="68"/>
      <c r="K26" s="1"/>
      <c r="L26" s="1"/>
      <c r="M26" s="1"/>
      <c r="N26" s="1"/>
      <c r="O26" s="1"/>
      <c r="P26" s="78"/>
      <c r="Q26" s="80"/>
      <c r="R26" s="72"/>
      <c r="S26" s="80"/>
      <c r="T26" s="79"/>
      <c r="U26" s="81"/>
      <c r="V26" s="82"/>
      <c r="W26" s="69" t="str">
        <f t="shared" si="6"/>
        <v>#DIV/0!</v>
      </c>
      <c r="X26" s="81"/>
      <c r="Y26" s="77" t="str">
        <f t="shared" si="7"/>
        <v/>
      </c>
      <c r="Z26" s="1"/>
    </row>
    <row r="27" ht="15.75" customHeight="1">
      <c r="A27" s="90">
        <v>43.0</v>
      </c>
      <c r="B27" s="73" t="s">
        <v>51</v>
      </c>
      <c r="C27" s="94" t="s">
        <v>52</v>
      </c>
      <c r="D27" s="67">
        <v>1.0</v>
      </c>
      <c r="E27" s="67">
        <v>-1.0</v>
      </c>
      <c r="F27" s="67">
        <v>-1.0</v>
      </c>
      <c r="G27" s="69">
        <f t="shared" si="5"/>
        <v>-1</v>
      </c>
      <c r="H27" s="68"/>
      <c r="I27" s="68"/>
      <c r="J27" s="68"/>
      <c r="K27" s="1"/>
      <c r="L27" s="1"/>
      <c r="M27" s="1"/>
      <c r="N27" s="1"/>
      <c r="O27" s="1"/>
      <c r="P27" s="78"/>
      <c r="Q27" s="80"/>
      <c r="R27" s="72"/>
      <c r="S27" s="80"/>
      <c r="T27" s="79"/>
      <c r="U27" s="81"/>
      <c r="V27" s="82"/>
      <c r="W27" s="69" t="str">
        <f t="shared" si="6"/>
        <v>#DIV/0!</v>
      </c>
      <c r="X27" s="81"/>
      <c r="Y27" s="77" t="str">
        <f t="shared" si="7"/>
        <v/>
      </c>
      <c r="Z27" s="1"/>
    </row>
    <row r="28" ht="15.75" customHeight="1">
      <c r="A28" s="91"/>
      <c r="B28" s="95"/>
      <c r="C28" s="79"/>
      <c r="D28" s="68"/>
      <c r="E28" s="68"/>
      <c r="F28" s="68"/>
      <c r="G28" s="69" t="str">
        <f t="shared" si="5"/>
        <v>#DIV/0!</v>
      </c>
      <c r="H28" s="68"/>
      <c r="I28" s="68"/>
      <c r="J28" s="68"/>
      <c r="K28" s="1"/>
      <c r="L28" s="1"/>
      <c r="M28" s="1"/>
      <c r="N28" s="1"/>
      <c r="O28" s="1"/>
      <c r="P28" s="1"/>
      <c r="Q28" s="96"/>
      <c r="R28" s="97"/>
      <c r="S28" s="97"/>
      <c r="T28" s="97"/>
      <c r="U28" s="1"/>
      <c r="V28" s="1"/>
      <c r="W28" s="1"/>
      <c r="X28" s="1"/>
      <c r="Y28" s="2"/>
      <c r="Z28" s="2"/>
    </row>
    <row r="29" ht="15.75" customHeight="1">
      <c r="A29" s="91"/>
      <c r="B29" s="95"/>
      <c r="C29" s="79"/>
      <c r="D29" s="68"/>
      <c r="E29" s="68"/>
      <c r="F29" s="98"/>
      <c r="G29" s="69" t="str">
        <f t="shared" si="5"/>
        <v>#DIV/0!</v>
      </c>
      <c r="H29" s="68"/>
      <c r="I29" s="68"/>
      <c r="J29" s="68"/>
      <c r="K29" s="1"/>
      <c r="L29" s="1"/>
      <c r="M29" s="1"/>
      <c r="N29" s="1"/>
      <c r="O29" s="1"/>
      <c r="P29" s="49" t="s">
        <v>53</v>
      </c>
      <c r="S29" s="97"/>
      <c r="T29" s="97"/>
      <c r="U29" s="1"/>
      <c r="V29" s="1"/>
      <c r="W29" s="1"/>
      <c r="X29" s="1"/>
      <c r="Y29" s="2"/>
      <c r="Z29" s="2"/>
    </row>
    <row r="30" ht="15.75" customHeight="1">
      <c r="A30" s="78"/>
      <c r="B30" s="79"/>
      <c r="C30" s="79"/>
      <c r="D30" s="68"/>
      <c r="E30" s="68"/>
      <c r="F30" s="98"/>
      <c r="G30" s="69" t="str">
        <f t="shared" si="5"/>
        <v>#DIV/0!</v>
      </c>
      <c r="H30" s="68"/>
      <c r="I30" s="68"/>
      <c r="J30" s="68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54</v>
      </c>
      <c r="X30" s="63" t="s">
        <v>55</v>
      </c>
      <c r="Y30" s="63" t="s">
        <v>56</v>
      </c>
      <c r="Z30" s="63" t="s">
        <v>38</v>
      </c>
    </row>
    <row r="31" ht="15.75" customHeight="1">
      <c r="A31" s="78"/>
      <c r="B31" s="79"/>
      <c r="C31" s="79"/>
      <c r="D31" s="68"/>
      <c r="E31" s="68"/>
      <c r="F31" s="98"/>
      <c r="G31" s="69" t="str">
        <f t="shared" si="5"/>
        <v>#DIV/0!</v>
      </c>
      <c r="H31" s="68"/>
      <c r="I31" s="68"/>
      <c r="J31" s="68"/>
      <c r="K31" s="1"/>
      <c r="L31" s="1"/>
      <c r="M31" s="1"/>
      <c r="N31" s="1"/>
      <c r="O31" s="1"/>
      <c r="P31" s="70">
        <v>7.0</v>
      </c>
      <c r="Q31" s="73" t="s">
        <v>39</v>
      </c>
      <c r="R31" s="7"/>
      <c r="S31" s="73" t="s">
        <v>40</v>
      </c>
      <c r="T31" s="79"/>
      <c r="U31" s="99">
        <v>2.0</v>
      </c>
      <c r="V31" s="100"/>
      <c r="W31" s="100"/>
      <c r="X31" s="100"/>
      <c r="Y31" s="100"/>
      <c r="Z31" s="69">
        <f t="shared" ref="Z31:Z46" si="8">(U31*6)+(V31*3)+(W31*1)+(X31*2)+(Y31*2)</f>
        <v>12</v>
      </c>
    </row>
    <row r="32" ht="15.75" customHeight="1">
      <c r="A32" s="78"/>
      <c r="B32" s="79"/>
      <c r="C32" s="79"/>
      <c r="D32" s="68"/>
      <c r="E32" s="68"/>
      <c r="F32" s="98"/>
      <c r="G32" s="69" t="str">
        <f t="shared" si="5"/>
        <v>#DIV/0!</v>
      </c>
      <c r="H32" s="68"/>
      <c r="I32" s="68"/>
      <c r="J32" s="68"/>
      <c r="K32" s="1"/>
      <c r="L32" s="1"/>
      <c r="M32" s="1"/>
      <c r="N32" s="1"/>
      <c r="O32" s="1"/>
      <c r="P32" s="65">
        <v>4.0</v>
      </c>
      <c r="Q32" s="71" t="s">
        <v>49</v>
      </c>
      <c r="R32" s="72"/>
      <c r="S32" s="71" t="s">
        <v>50</v>
      </c>
      <c r="T32" s="79"/>
      <c r="U32" s="75">
        <v>1.0</v>
      </c>
      <c r="V32" s="93"/>
      <c r="W32" s="93"/>
      <c r="X32" s="93"/>
      <c r="Y32" s="93"/>
      <c r="Z32" s="69">
        <f t="shared" si="8"/>
        <v>6</v>
      </c>
    </row>
    <row r="33" ht="15.75" customHeight="1">
      <c r="A33" s="78"/>
      <c r="B33" s="79"/>
      <c r="C33" s="79"/>
      <c r="D33" s="68"/>
      <c r="E33" s="68"/>
      <c r="F33" s="98"/>
      <c r="G33" s="69" t="str">
        <f t="shared" si="5"/>
        <v>#DIV/0!</v>
      </c>
      <c r="H33" s="68"/>
      <c r="I33" s="68"/>
      <c r="J33" s="68"/>
      <c r="K33" s="1"/>
      <c r="L33" s="1"/>
      <c r="M33" s="1"/>
      <c r="N33" s="1"/>
      <c r="O33" s="1"/>
      <c r="P33" s="65">
        <v>80.0</v>
      </c>
      <c r="Q33" s="71" t="s">
        <v>57</v>
      </c>
      <c r="R33" s="72"/>
      <c r="S33" s="71" t="s">
        <v>58</v>
      </c>
      <c r="T33" s="79"/>
      <c r="U33" s="67">
        <v>1.0</v>
      </c>
      <c r="V33" s="68"/>
      <c r="W33" s="68"/>
      <c r="X33" s="68"/>
      <c r="Y33" s="68"/>
      <c r="Z33" s="69">
        <f t="shared" si="8"/>
        <v>6</v>
      </c>
    </row>
    <row r="34" ht="15.75" customHeight="1">
      <c r="A34" s="78"/>
      <c r="B34" s="79"/>
      <c r="C34" s="79"/>
      <c r="D34" s="68"/>
      <c r="E34" s="68"/>
      <c r="F34" s="98"/>
      <c r="G34" s="69" t="str">
        <f t="shared" si="5"/>
        <v>#DIV/0!</v>
      </c>
      <c r="H34" s="68"/>
      <c r="I34" s="68"/>
      <c r="J34" s="68"/>
      <c r="K34" s="1"/>
      <c r="L34" s="1"/>
      <c r="M34" s="1"/>
      <c r="N34" s="1"/>
      <c r="O34" s="1"/>
      <c r="P34" s="65">
        <v>10.0</v>
      </c>
      <c r="Q34" s="71" t="s">
        <v>41</v>
      </c>
      <c r="R34" s="72"/>
      <c r="S34" s="71" t="s">
        <v>42</v>
      </c>
      <c r="T34" s="79"/>
      <c r="U34" s="68"/>
      <c r="V34" s="68"/>
      <c r="W34" s="67">
        <v>1.0</v>
      </c>
      <c r="X34" s="68"/>
      <c r="Y34" s="68"/>
      <c r="Z34" s="69">
        <f t="shared" si="8"/>
        <v>1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8"/>
      <c r="Q35" s="80"/>
      <c r="R35" s="72"/>
      <c r="S35" s="80"/>
      <c r="T35" s="72"/>
      <c r="U35" s="68"/>
      <c r="V35" s="68"/>
      <c r="W35" s="68"/>
      <c r="X35" s="68"/>
      <c r="Y35" s="68"/>
      <c r="Z35" s="69">
        <f t="shared" si="8"/>
        <v>0</v>
      </c>
    </row>
    <row r="36" ht="15.75" customHeight="1">
      <c r="A36" s="52" t="s">
        <v>59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8"/>
      <c r="Q36" s="80"/>
      <c r="R36" s="72"/>
      <c r="S36" s="80"/>
      <c r="T36" s="79"/>
      <c r="U36" s="68"/>
      <c r="V36" s="68"/>
      <c r="W36" s="68"/>
      <c r="X36" s="68"/>
      <c r="Y36" s="68"/>
      <c r="Z36" s="69">
        <f t="shared" si="8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60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78"/>
      <c r="Q37" s="80"/>
      <c r="R37" s="72"/>
      <c r="S37" s="80"/>
      <c r="T37" s="79"/>
      <c r="U37" s="68"/>
      <c r="V37" s="68"/>
      <c r="W37" s="68"/>
      <c r="X37" s="68"/>
      <c r="Y37" s="68"/>
      <c r="Z37" s="69">
        <f t="shared" si="8"/>
        <v>0</v>
      </c>
    </row>
    <row r="38" ht="15.75" customHeight="1">
      <c r="A38" s="70">
        <v>22.0</v>
      </c>
      <c r="B38" s="73" t="s">
        <v>61</v>
      </c>
      <c r="C38" s="94" t="s">
        <v>62</v>
      </c>
      <c r="D38" s="70">
        <v>2.0</v>
      </c>
      <c r="E38" s="75">
        <v>17.0</v>
      </c>
      <c r="F38" s="75">
        <v>9.0</v>
      </c>
      <c r="G38" s="69">
        <f t="shared" ref="G38:G47" si="9">E38/D38</f>
        <v>8.5</v>
      </c>
      <c r="H38" s="68"/>
      <c r="I38" s="68"/>
      <c r="J38" s="68"/>
      <c r="K38" s="1"/>
      <c r="L38" s="1"/>
      <c r="M38" s="1"/>
      <c r="N38" s="1"/>
      <c r="O38" s="1"/>
      <c r="P38" s="78"/>
      <c r="Q38" s="80"/>
      <c r="R38" s="72"/>
      <c r="S38" s="80"/>
      <c r="T38" s="79"/>
      <c r="U38" s="68"/>
      <c r="V38" s="68"/>
      <c r="W38" s="68"/>
      <c r="X38" s="68"/>
      <c r="Y38" s="98"/>
      <c r="Z38" s="69">
        <f t="shared" si="8"/>
        <v>0</v>
      </c>
    </row>
    <row r="39" ht="15.75" customHeight="1">
      <c r="A39" s="65">
        <v>80.0</v>
      </c>
      <c r="B39" s="71" t="s">
        <v>57</v>
      </c>
      <c r="C39" s="101" t="s">
        <v>58</v>
      </c>
      <c r="D39" s="65">
        <v>2.0</v>
      </c>
      <c r="E39" s="67">
        <v>19.0</v>
      </c>
      <c r="F39" s="67">
        <v>11.0</v>
      </c>
      <c r="G39" s="69">
        <f t="shared" si="9"/>
        <v>9.5</v>
      </c>
      <c r="H39" s="68"/>
      <c r="I39" s="67">
        <v>1.0</v>
      </c>
      <c r="J39" s="68"/>
      <c r="K39" s="1"/>
      <c r="L39" s="1"/>
      <c r="M39" s="1"/>
      <c r="N39" s="1"/>
      <c r="O39" s="1"/>
      <c r="P39" s="78"/>
      <c r="Q39" s="80"/>
      <c r="R39" s="72"/>
      <c r="S39" s="80"/>
      <c r="T39" s="79"/>
      <c r="U39" s="68"/>
      <c r="V39" s="68"/>
      <c r="W39" s="68"/>
      <c r="X39" s="68"/>
      <c r="Y39" s="98"/>
      <c r="Z39" s="69">
        <f t="shared" si="8"/>
        <v>0</v>
      </c>
    </row>
    <row r="40" ht="15.75" customHeight="1">
      <c r="A40" s="65">
        <v>45.0</v>
      </c>
      <c r="B40" s="66" t="s">
        <v>63</v>
      </c>
      <c r="C40" s="71" t="s">
        <v>64</v>
      </c>
      <c r="D40" s="65">
        <v>2.0</v>
      </c>
      <c r="E40" s="67">
        <v>18.0</v>
      </c>
      <c r="F40" s="67">
        <v>11.0</v>
      </c>
      <c r="G40" s="69">
        <f t="shared" si="9"/>
        <v>9</v>
      </c>
      <c r="H40" s="68"/>
      <c r="I40" s="68"/>
      <c r="J40" s="68"/>
      <c r="K40" s="1"/>
      <c r="L40" s="1"/>
      <c r="M40" s="1"/>
      <c r="N40" s="1"/>
      <c r="O40" s="1"/>
      <c r="P40" s="78"/>
      <c r="Q40" s="80"/>
      <c r="R40" s="72"/>
      <c r="S40" s="80"/>
      <c r="T40" s="79"/>
      <c r="U40" s="68"/>
      <c r="V40" s="68"/>
      <c r="W40" s="68"/>
      <c r="X40" s="68"/>
      <c r="Y40" s="98"/>
      <c r="Z40" s="69">
        <f t="shared" si="8"/>
        <v>0</v>
      </c>
    </row>
    <row r="41" ht="15.75" customHeight="1">
      <c r="A41" s="65">
        <v>43.0</v>
      </c>
      <c r="B41" s="73" t="s">
        <v>51</v>
      </c>
      <c r="C41" s="94" t="s">
        <v>52</v>
      </c>
      <c r="D41" s="65">
        <v>1.0</v>
      </c>
      <c r="E41" s="67">
        <v>11.0</v>
      </c>
      <c r="F41" s="67">
        <v>11.0</v>
      </c>
      <c r="G41" s="69">
        <f t="shared" si="9"/>
        <v>11</v>
      </c>
      <c r="H41" s="68"/>
      <c r="I41" s="68"/>
      <c r="J41" s="68"/>
      <c r="K41" s="1"/>
      <c r="L41" s="1"/>
      <c r="M41" s="1"/>
      <c r="N41" s="1"/>
      <c r="O41" s="1"/>
      <c r="P41" s="78"/>
      <c r="Q41" s="80"/>
      <c r="R41" s="72"/>
      <c r="S41" s="80"/>
      <c r="T41" s="79"/>
      <c r="U41" s="68"/>
      <c r="V41" s="68"/>
      <c r="W41" s="68"/>
      <c r="X41" s="68"/>
      <c r="Y41" s="98"/>
      <c r="Z41" s="69">
        <f t="shared" si="8"/>
        <v>0</v>
      </c>
    </row>
    <row r="42" ht="15.75" customHeight="1">
      <c r="A42" s="65">
        <v>10.0</v>
      </c>
      <c r="B42" s="71" t="s">
        <v>41</v>
      </c>
      <c r="C42" s="101" t="s">
        <v>42</v>
      </c>
      <c r="D42" s="65">
        <v>1.0</v>
      </c>
      <c r="E42" s="67">
        <v>6.0</v>
      </c>
      <c r="F42" s="67">
        <v>6.0</v>
      </c>
      <c r="G42" s="69">
        <f t="shared" si="9"/>
        <v>6</v>
      </c>
      <c r="H42" s="68"/>
      <c r="I42" s="68"/>
      <c r="J42" s="68"/>
      <c r="K42" s="1"/>
      <c r="L42" s="1"/>
      <c r="M42" s="1"/>
      <c r="N42" s="1"/>
      <c r="O42" s="1"/>
      <c r="P42" s="78"/>
      <c r="Q42" s="80"/>
      <c r="R42" s="72"/>
      <c r="S42" s="80"/>
      <c r="T42" s="79"/>
      <c r="U42" s="68"/>
      <c r="V42" s="68"/>
      <c r="W42" s="68"/>
      <c r="X42" s="68"/>
      <c r="Y42" s="98"/>
      <c r="Z42" s="69">
        <f t="shared" si="8"/>
        <v>0</v>
      </c>
    </row>
    <row r="43" ht="15.75" customHeight="1">
      <c r="A43" s="65">
        <v>3.0</v>
      </c>
      <c r="B43" s="71" t="s">
        <v>65</v>
      </c>
      <c r="C43" s="101" t="s">
        <v>66</v>
      </c>
      <c r="D43" s="99">
        <v>1.0</v>
      </c>
      <c r="E43" s="99">
        <v>38.0</v>
      </c>
      <c r="F43" s="99">
        <v>38.0</v>
      </c>
      <c r="G43" s="69">
        <f t="shared" si="9"/>
        <v>38</v>
      </c>
      <c r="H43" s="68"/>
      <c r="I43" s="68"/>
      <c r="J43" s="68"/>
      <c r="K43" s="1"/>
      <c r="L43" s="1"/>
      <c r="M43" s="1"/>
      <c r="N43" s="1"/>
      <c r="O43" s="1"/>
      <c r="P43" s="78"/>
      <c r="Q43" s="80"/>
      <c r="R43" s="72"/>
      <c r="S43" s="80"/>
      <c r="T43" s="79"/>
      <c r="U43" s="68"/>
      <c r="V43" s="68"/>
      <c r="W43" s="68"/>
      <c r="X43" s="68"/>
      <c r="Y43" s="98"/>
      <c r="Z43" s="69">
        <f t="shared" si="8"/>
        <v>0</v>
      </c>
    </row>
    <row r="44" ht="15.75" customHeight="1">
      <c r="A44" s="78"/>
      <c r="B44" s="80"/>
      <c r="C44" s="102"/>
      <c r="D44" s="91"/>
      <c r="E44" s="93"/>
      <c r="F44" s="103"/>
      <c r="G44" s="69" t="str">
        <f t="shared" si="9"/>
        <v>#DIV/0!</v>
      </c>
      <c r="H44" s="68"/>
      <c r="I44" s="68"/>
      <c r="J44" s="68"/>
      <c r="K44" s="1"/>
      <c r="L44" s="1"/>
      <c r="M44" s="1"/>
      <c r="N44" s="1"/>
      <c r="O44" s="1"/>
      <c r="P44" s="78"/>
      <c r="Q44" s="80"/>
      <c r="R44" s="72"/>
      <c r="S44" s="80"/>
      <c r="T44" s="79"/>
      <c r="U44" s="68"/>
      <c r="V44" s="68"/>
      <c r="W44" s="68"/>
      <c r="X44" s="68"/>
      <c r="Y44" s="98"/>
      <c r="Z44" s="69">
        <f t="shared" si="8"/>
        <v>0</v>
      </c>
    </row>
    <row r="45" ht="15.75" customHeight="1">
      <c r="A45" s="78"/>
      <c r="B45" s="80"/>
      <c r="C45" s="102"/>
      <c r="D45" s="78"/>
      <c r="E45" s="68"/>
      <c r="F45" s="98"/>
      <c r="G45" s="69" t="str">
        <f t="shared" si="9"/>
        <v>#DIV/0!</v>
      </c>
      <c r="H45" s="68"/>
      <c r="I45" s="68"/>
      <c r="J45" s="68"/>
      <c r="K45" s="1"/>
      <c r="L45" s="1"/>
      <c r="M45" s="1"/>
      <c r="N45" s="1"/>
      <c r="O45" s="1"/>
      <c r="P45" s="78"/>
      <c r="Q45" s="80"/>
      <c r="R45" s="72"/>
      <c r="S45" s="80"/>
      <c r="T45" s="79"/>
      <c r="U45" s="68"/>
      <c r="V45" s="68"/>
      <c r="W45" s="68"/>
      <c r="X45" s="68"/>
      <c r="Y45" s="98"/>
      <c r="Z45" s="69">
        <f t="shared" si="8"/>
        <v>0</v>
      </c>
    </row>
    <row r="46" ht="15.75" customHeight="1">
      <c r="A46" s="78"/>
      <c r="B46" s="80"/>
      <c r="C46" s="102"/>
      <c r="D46" s="78"/>
      <c r="E46" s="68"/>
      <c r="F46" s="98"/>
      <c r="G46" s="69" t="str">
        <f t="shared" si="9"/>
        <v>#DIV/0!</v>
      </c>
      <c r="H46" s="68"/>
      <c r="I46" s="68"/>
      <c r="J46" s="68"/>
      <c r="K46" s="1"/>
      <c r="L46" s="1"/>
      <c r="M46" s="1"/>
      <c r="N46" s="1"/>
      <c r="O46" s="1"/>
      <c r="P46" s="78"/>
      <c r="Q46" s="80"/>
      <c r="R46" s="72"/>
      <c r="S46" s="80"/>
      <c r="T46" s="79"/>
      <c r="U46" s="68"/>
      <c r="V46" s="68"/>
      <c r="W46" s="68"/>
      <c r="X46" s="68"/>
      <c r="Y46" s="98"/>
      <c r="Z46" s="69">
        <f t="shared" si="8"/>
        <v>0</v>
      </c>
    </row>
    <row r="47" ht="15.75" customHeight="1">
      <c r="A47" s="78"/>
      <c r="B47" s="80"/>
      <c r="C47" s="102"/>
      <c r="D47" s="78"/>
      <c r="E47" s="68"/>
      <c r="F47" s="98"/>
      <c r="G47" s="69" t="str">
        <f t="shared" si="9"/>
        <v>#DIV/0!</v>
      </c>
      <c r="H47" s="68"/>
      <c r="I47" s="68"/>
      <c r="J47" s="68"/>
      <c r="K47" s="1"/>
      <c r="L47" s="1"/>
      <c r="M47" s="1"/>
      <c r="N47" s="1"/>
      <c r="O47" s="1"/>
      <c r="P47" s="1"/>
      <c r="Q47" s="1"/>
      <c r="S47" s="104"/>
      <c r="T47" s="104"/>
      <c r="U47" s="104"/>
      <c r="V47" s="104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67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68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69</v>
      </c>
      <c r="E50" s="58" t="s">
        <v>46</v>
      </c>
      <c r="F50" s="61" t="s">
        <v>31</v>
      </c>
      <c r="G50" s="61" t="s">
        <v>37</v>
      </c>
      <c r="H50" s="61" t="s">
        <v>70</v>
      </c>
      <c r="I50" s="61" t="s">
        <v>32</v>
      </c>
      <c r="J50" s="105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69</v>
      </c>
      <c r="P50" s="58" t="s">
        <v>46</v>
      </c>
      <c r="Q50" s="61" t="s">
        <v>31</v>
      </c>
      <c r="R50" s="61" t="s">
        <v>37</v>
      </c>
      <c r="S50" s="61" t="s">
        <v>70</v>
      </c>
      <c r="T50" s="61" t="s">
        <v>32</v>
      </c>
      <c r="U50" s="105" t="s">
        <v>48</v>
      </c>
      <c r="V50" s="2"/>
      <c r="W50" s="2"/>
      <c r="X50" s="2"/>
      <c r="Y50" s="2"/>
      <c r="Z50" s="2"/>
    </row>
    <row r="51" ht="15.75" customHeight="1">
      <c r="A51" s="70">
        <v>43.0</v>
      </c>
      <c r="B51" s="73" t="s">
        <v>51</v>
      </c>
      <c r="C51" s="94" t="s">
        <v>52</v>
      </c>
      <c r="D51" s="70">
        <v>4.0</v>
      </c>
      <c r="E51" s="75">
        <v>44.0</v>
      </c>
      <c r="F51" s="75">
        <v>22.0</v>
      </c>
      <c r="G51" s="69">
        <f t="shared" ref="G51:G57" si="10">E51/D51</f>
        <v>11</v>
      </c>
      <c r="H51" s="68"/>
      <c r="I51" s="68"/>
      <c r="J51" s="106"/>
      <c r="K51" s="2"/>
      <c r="L51" s="91"/>
      <c r="M51" s="79"/>
      <c r="N51" s="80"/>
      <c r="O51" s="91"/>
      <c r="P51" s="93"/>
      <c r="Q51" s="93"/>
      <c r="R51" s="69" t="str">
        <f t="shared" ref="R51:R57" si="11">P51/O51</f>
        <v>#DIV/0!</v>
      </c>
      <c r="S51" s="68"/>
      <c r="T51" s="68"/>
      <c r="U51" s="106"/>
      <c r="V51" s="2"/>
      <c r="W51" s="2"/>
      <c r="X51" s="2"/>
      <c r="Y51" s="2"/>
      <c r="Z51" s="2"/>
    </row>
    <row r="52" ht="15.75" customHeight="1">
      <c r="A52" s="65">
        <v>3.0</v>
      </c>
      <c r="B52" s="71" t="s">
        <v>65</v>
      </c>
      <c r="C52" s="101" t="s">
        <v>66</v>
      </c>
      <c r="D52" s="65">
        <v>1.0</v>
      </c>
      <c r="E52" s="67">
        <v>7.0</v>
      </c>
      <c r="F52" s="67">
        <v>7.0</v>
      </c>
      <c r="G52" s="69">
        <f t="shared" si="10"/>
        <v>7</v>
      </c>
      <c r="H52" s="68"/>
      <c r="I52" s="68"/>
      <c r="J52" s="106"/>
      <c r="K52" s="2"/>
      <c r="L52" s="78"/>
      <c r="M52" s="80"/>
      <c r="N52" s="102"/>
      <c r="O52" s="78"/>
      <c r="P52" s="68"/>
      <c r="Q52" s="68"/>
      <c r="R52" s="69" t="str">
        <f t="shared" si="11"/>
        <v>#DIV/0!</v>
      </c>
      <c r="S52" s="68"/>
      <c r="T52" s="68"/>
      <c r="U52" s="106"/>
      <c r="V52" s="2"/>
      <c r="W52" s="2"/>
      <c r="X52" s="2"/>
      <c r="Y52" s="2"/>
      <c r="Z52" s="2"/>
    </row>
    <row r="53" ht="15.75" customHeight="1">
      <c r="A53" s="78"/>
      <c r="B53" s="80"/>
      <c r="C53" s="102"/>
      <c r="D53" s="78"/>
      <c r="E53" s="68"/>
      <c r="F53" s="68"/>
      <c r="G53" s="69" t="str">
        <f t="shared" si="10"/>
        <v>#DIV/0!</v>
      </c>
      <c r="H53" s="68"/>
      <c r="I53" s="68"/>
      <c r="J53" s="106"/>
      <c r="K53" s="2"/>
      <c r="L53" s="78"/>
      <c r="M53" s="80"/>
      <c r="N53" s="102"/>
      <c r="O53" s="78"/>
      <c r="P53" s="68"/>
      <c r="Q53" s="68"/>
      <c r="R53" s="69" t="str">
        <f t="shared" si="11"/>
        <v>#DIV/0!</v>
      </c>
      <c r="S53" s="68"/>
      <c r="T53" s="68"/>
      <c r="U53" s="106"/>
      <c r="V53" s="2"/>
      <c r="W53" s="2"/>
      <c r="X53" s="2"/>
      <c r="Y53" s="2"/>
      <c r="Z53" s="2"/>
    </row>
    <row r="54" ht="15.75" customHeight="1">
      <c r="A54" s="78"/>
      <c r="B54" s="80"/>
      <c r="C54" s="102"/>
      <c r="D54" s="78"/>
      <c r="E54" s="68"/>
      <c r="F54" s="68"/>
      <c r="G54" s="69" t="str">
        <f t="shared" si="10"/>
        <v>#DIV/0!</v>
      </c>
      <c r="H54" s="68"/>
      <c r="I54" s="68"/>
      <c r="J54" s="106"/>
      <c r="K54" s="2"/>
      <c r="L54" s="78"/>
      <c r="M54" s="80"/>
      <c r="N54" s="102"/>
      <c r="O54" s="78"/>
      <c r="P54" s="68"/>
      <c r="Q54" s="68"/>
      <c r="R54" s="69" t="str">
        <f t="shared" si="11"/>
        <v>#DIV/0!</v>
      </c>
      <c r="S54" s="68"/>
      <c r="T54" s="68"/>
      <c r="U54" s="106"/>
      <c r="V54" s="2"/>
      <c r="W54" s="2"/>
      <c r="X54" s="2"/>
      <c r="Y54" s="2"/>
      <c r="Z54" s="2"/>
    </row>
    <row r="55" ht="15.75" customHeight="1">
      <c r="A55" s="78"/>
      <c r="B55" s="80"/>
      <c r="C55" s="102"/>
      <c r="D55" s="78"/>
      <c r="E55" s="68"/>
      <c r="F55" s="68"/>
      <c r="G55" s="69" t="str">
        <f t="shared" si="10"/>
        <v>#DIV/0!</v>
      </c>
      <c r="H55" s="68"/>
      <c r="I55" s="68"/>
      <c r="J55" s="106"/>
      <c r="K55" s="2"/>
      <c r="L55" s="78"/>
      <c r="M55" s="80"/>
      <c r="N55" s="102"/>
      <c r="O55" s="78"/>
      <c r="P55" s="68"/>
      <c r="Q55" s="68"/>
      <c r="R55" s="69" t="str">
        <f t="shared" si="11"/>
        <v>#DIV/0!</v>
      </c>
      <c r="S55" s="68"/>
      <c r="T55" s="68"/>
      <c r="U55" s="106"/>
      <c r="V55" s="2"/>
      <c r="W55" s="2"/>
      <c r="X55" s="2"/>
      <c r="Y55" s="2"/>
      <c r="Z55" s="2"/>
    </row>
    <row r="56" ht="15.75" customHeight="1">
      <c r="A56" s="78"/>
      <c r="B56" s="79"/>
      <c r="C56" s="79"/>
      <c r="D56" s="100"/>
      <c r="E56" s="100"/>
      <c r="F56" s="100"/>
      <c r="G56" s="69" t="str">
        <f t="shared" si="10"/>
        <v>#DIV/0!</v>
      </c>
      <c r="H56" s="68"/>
      <c r="I56" s="68"/>
      <c r="J56" s="106"/>
      <c r="K56" s="2"/>
      <c r="L56" s="78"/>
      <c r="M56" s="79"/>
      <c r="N56" s="79"/>
      <c r="O56" s="100"/>
      <c r="P56" s="100"/>
      <c r="Q56" s="100"/>
      <c r="R56" s="69" t="str">
        <f t="shared" si="11"/>
        <v>#DIV/0!</v>
      </c>
      <c r="S56" s="68"/>
      <c r="T56" s="68"/>
      <c r="U56" s="106"/>
      <c r="V56" s="2"/>
      <c r="W56" s="2"/>
      <c r="X56" s="2"/>
      <c r="Y56" s="2"/>
      <c r="Z56" s="2"/>
    </row>
    <row r="57" ht="15.75" customHeight="1">
      <c r="A57" s="78"/>
      <c r="B57" s="80"/>
      <c r="C57" s="102"/>
      <c r="D57" s="91"/>
      <c r="E57" s="93"/>
      <c r="F57" s="103"/>
      <c r="G57" s="69" t="str">
        <f t="shared" si="10"/>
        <v>#DIV/0!</v>
      </c>
      <c r="H57" s="68"/>
      <c r="I57" s="68"/>
      <c r="J57" s="106"/>
      <c r="K57" s="2"/>
      <c r="L57" s="78"/>
      <c r="M57" s="80"/>
      <c r="N57" s="102"/>
      <c r="O57" s="107"/>
      <c r="P57" s="108"/>
      <c r="Q57" s="109"/>
      <c r="R57" s="69" t="str">
        <f t="shared" si="11"/>
        <v>#DIV/0!</v>
      </c>
      <c r="S57" s="81"/>
      <c r="T57" s="81"/>
      <c r="U57" s="106"/>
      <c r="V57" s="2"/>
      <c r="W57" s="2"/>
      <c r="X57" s="2"/>
      <c r="Y57" s="2"/>
      <c r="Z57" s="2"/>
    </row>
    <row r="58" ht="15.75" customHeight="1">
      <c r="A58" s="110"/>
      <c r="B58" s="110"/>
      <c r="C58" s="110"/>
      <c r="D58" s="110"/>
      <c r="E58" s="110"/>
      <c r="F58" s="1"/>
      <c r="G58" s="1"/>
      <c r="H58" s="111"/>
      <c r="I58" s="112"/>
      <c r="J58" s="85"/>
      <c r="K58" s="85"/>
      <c r="L58" s="85"/>
      <c r="M58" s="85"/>
      <c r="N58" s="2"/>
      <c r="O58" s="1"/>
    </row>
    <row r="59" ht="15.75" customHeight="1">
      <c r="A59" s="110" t="s">
        <v>71</v>
      </c>
      <c r="F59" s="1"/>
      <c r="G59" s="1"/>
      <c r="H59" s="111"/>
      <c r="I59" s="112"/>
      <c r="J59" s="85"/>
      <c r="K59" s="85"/>
      <c r="L59" s="85"/>
      <c r="M59" s="85"/>
      <c r="N59" s="2"/>
      <c r="O59" s="1"/>
    </row>
    <row r="60" ht="15.75" customHeight="1">
      <c r="A60" s="1"/>
      <c r="B60" s="1"/>
      <c r="C60" s="1"/>
      <c r="D60" s="113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72</v>
      </c>
      <c r="B61" s="63" t="s">
        <v>26</v>
      </c>
      <c r="C61" s="63" t="s">
        <v>27</v>
      </c>
      <c r="D61" s="63" t="s">
        <v>73</v>
      </c>
      <c r="E61" s="114" t="s">
        <v>74</v>
      </c>
      <c r="F61" s="114" t="s">
        <v>75</v>
      </c>
      <c r="G61" s="114" t="s">
        <v>76</v>
      </c>
      <c r="H61" s="114" t="s">
        <v>77</v>
      </c>
      <c r="I61" s="114" t="s">
        <v>78</v>
      </c>
      <c r="J61" s="114" t="s">
        <v>79</v>
      </c>
      <c r="K61" s="114" t="s">
        <v>80</v>
      </c>
      <c r="L61" s="114" t="s">
        <v>32</v>
      </c>
      <c r="M61" s="114" t="s">
        <v>56</v>
      </c>
      <c r="N61" s="114" t="s">
        <v>81</v>
      </c>
      <c r="O61" s="114" t="s">
        <v>30</v>
      </c>
      <c r="P61" s="114" t="s">
        <v>32</v>
      </c>
    </row>
    <row r="62" ht="15.75" customHeight="1">
      <c r="A62" s="115" t="s">
        <v>82</v>
      </c>
      <c r="B62" s="4"/>
      <c r="C62" s="7"/>
      <c r="D62" s="116">
        <f t="shared" ref="D62:D81" si="12">E62+(F62/2)+G62</f>
        <v>0</v>
      </c>
      <c r="E62" s="68"/>
      <c r="F62" s="117"/>
      <c r="G62" s="68"/>
      <c r="H62" s="68"/>
      <c r="I62" s="68"/>
      <c r="J62" s="68"/>
      <c r="K62" s="68"/>
      <c r="L62" s="68"/>
      <c r="M62" s="68"/>
      <c r="N62" s="118"/>
      <c r="O62" s="118"/>
      <c r="P62" s="118"/>
    </row>
    <row r="63" ht="15.75" customHeight="1">
      <c r="A63" s="65">
        <v>24.0</v>
      </c>
      <c r="B63" s="119" t="s">
        <v>83</v>
      </c>
      <c r="C63" s="120" t="s">
        <v>84</v>
      </c>
      <c r="D63" s="116">
        <f t="shared" si="12"/>
        <v>1</v>
      </c>
      <c r="E63" s="67">
        <v>1.0</v>
      </c>
      <c r="F63" s="68"/>
      <c r="G63" s="68"/>
      <c r="H63" s="68"/>
      <c r="I63" s="68"/>
      <c r="J63" s="68"/>
      <c r="K63" s="68"/>
      <c r="L63" s="68"/>
      <c r="M63" s="68"/>
      <c r="N63" s="91"/>
      <c r="O63" s="91"/>
      <c r="P63" s="91"/>
    </row>
    <row r="64" ht="15.75" customHeight="1">
      <c r="A64" s="65">
        <v>33.0</v>
      </c>
      <c r="B64" s="66" t="s">
        <v>85</v>
      </c>
      <c r="C64" s="71" t="s">
        <v>86</v>
      </c>
      <c r="D64" s="116">
        <f t="shared" si="12"/>
        <v>3</v>
      </c>
      <c r="E64" s="68"/>
      <c r="F64" s="67">
        <v>6.0</v>
      </c>
      <c r="G64" s="68"/>
      <c r="H64" s="68"/>
      <c r="I64" s="68"/>
      <c r="J64" s="68"/>
      <c r="K64" s="68"/>
      <c r="L64" s="68"/>
      <c r="M64" s="68"/>
      <c r="N64" s="91"/>
      <c r="O64" s="91"/>
      <c r="P64" s="91"/>
    </row>
    <row r="65" ht="15.75" customHeight="1">
      <c r="A65" s="65">
        <v>43.0</v>
      </c>
      <c r="B65" s="73" t="s">
        <v>51</v>
      </c>
      <c r="C65" s="94" t="s">
        <v>52</v>
      </c>
      <c r="D65" s="116">
        <f t="shared" si="12"/>
        <v>3.5</v>
      </c>
      <c r="E65" s="67">
        <v>1.0</v>
      </c>
      <c r="F65" s="67">
        <v>5.0</v>
      </c>
      <c r="G65" s="68"/>
      <c r="H65" s="68"/>
      <c r="I65" s="68"/>
      <c r="J65" s="68"/>
      <c r="K65" s="68"/>
      <c r="L65" s="68"/>
      <c r="M65" s="68"/>
      <c r="N65" s="91"/>
      <c r="O65" s="91"/>
      <c r="P65" s="91"/>
    </row>
    <row r="66" ht="15.75" customHeight="1">
      <c r="A66" s="65">
        <v>54.0</v>
      </c>
      <c r="B66" s="66" t="s">
        <v>87</v>
      </c>
      <c r="C66" s="71" t="s">
        <v>88</v>
      </c>
      <c r="D66" s="116">
        <f t="shared" si="12"/>
        <v>2</v>
      </c>
      <c r="E66" s="68"/>
      <c r="F66" s="67">
        <v>4.0</v>
      </c>
      <c r="G66" s="68"/>
      <c r="H66" s="68"/>
      <c r="I66" s="68"/>
      <c r="J66" s="68"/>
      <c r="K66" s="68"/>
      <c r="L66" s="68"/>
      <c r="M66" s="68"/>
      <c r="N66" s="91"/>
      <c r="O66" s="91"/>
      <c r="P66" s="91"/>
    </row>
    <row r="67" ht="15.75" customHeight="1">
      <c r="A67" s="65">
        <v>15.0</v>
      </c>
      <c r="B67" s="66" t="s">
        <v>89</v>
      </c>
      <c r="C67" s="71" t="s">
        <v>90</v>
      </c>
      <c r="D67" s="116">
        <f t="shared" si="12"/>
        <v>4</v>
      </c>
      <c r="E67" s="67">
        <v>2.0</v>
      </c>
      <c r="F67" s="67">
        <v>4.0</v>
      </c>
      <c r="G67" s="68"/>
      <c r="H67" s="68"/>
      <c r="I67" s="68"/>
      <c r="J67" s="68"/>
      <c r="K67" s="68"/>
      <c r="L67" s="68"/>
      <c r="M67" s="68"/>
      <c r="N67" s="91"/>
      <c r="O67" s="91"/>
      <c r="P67" s="91"/>
    </row>
    <row r="68" ht="15.75" customHeight="1">
      <c r="A68" s="65">
        <v>31.0</v>
      </c>
      <c r="B68" s="66" t="s">
        <v>91</v>
      </c>
      <c r="C68" s="71" t="s">
        <v>92</v>
      </c>
      <c r="D68" s="116">
        <f t="shared" si="12"/>
        <v>2</v>
      </c>
      <c r="E68" s="68"/>
      <c r="F68" s="67">
        <v>4.0</v>
      </c>
      <c r="G68" s="68"/>
      <c r="H68" s="68"/>
      <c r="I68" s="68"/>
      <c r="J68" s="68"/>
      <c r="K68" s="68"/>
      <c r="L68" s="68"/>
      <c r="M68" s="68"/>
      <c r="N68" s="91"/>
      <c r="O68" s="91"/>
      <c r="P68" s="91"/>
    </row>
    <row r="69" ht="15.75" customHeight="1">
      <c r="A69" s="65">
        <v>9.0</v>
      </c>
      <c r="B69" s="66" t="s">
        <v>93</v>
      </c>
      <c r="C69" s="71" t="s">
        <v>94</v>
      </c>
      <c r="D69" s="116">
        <f t="shared" si="12"/>
        <v>2.5</v>
      </c>
      <c r="E69" s="67">
        <v>2.0</v>
      </c>
      <c r="F69" s="67">
        <v>1.0</v>
      </c>
      <c r="G69" s="68"/>
      <c r="H69" s="67">
        <v>1.0</v>
      </c>
      <c r="I69" s="68"/>
      <c r="J69" s="68"/>
      <c r="K69" s="68"/>
      <c r="L69" s="68"/>
      <c r="M69" s="68"/>
      <c r="N69" s="91"/>
      <c r="O69" s="91"/>
      <c r="P69" s="91"/>
    </row>
    <row r="70" ht="15.75" customHeight="1">
      <c r="A70" s="65">
        <v>45.0</v>
      </c>
      <c r="B70" s="66" t="s">
        <v>63</v>
      </c>
      <c r="C70" s="71" t="s">
        <v>64</v>
      </c>
      <c r="D70" s="116">
        <f t="shared" si="12"/>
        <v>2</v>
      </c>
      <c r="E70" s="67">
        <v>1.0</v>
      </c>
      <c r="F70" s="67">
        <v>2.0</v>
      </c>
      <c r="G70" s="68"/>
      <c r="H70" s="68"/>
      <c r="I70" s="68"/>
      <c r="J70" s="68"/>
      <c r="K70" s="68"/>
      <c r="L70" s="68"/>
      <c r="M70" s="68"/>
      <c r="N70" s="91"/>
      <c r="O70" s="91"/>
      <c r="P70" s="91"/>
    </row>
    <row r="71" ht="15.75" customHeight="1">
      <c r="A71" s="65">
        <v>2.0</v>
      </c>
      <c r="B71" s="66" t="s">
        <v>95</v>
      </c>
      <c r="C71" s="71" t="s">
        <v>96</v>
      </c>
      <c r="D71" s="116">
        <f t="shared" si="12"/>
        <v>3</v>
      </c>
      <c r="E71" s="67">
        <v>2.0</v>
      </c>
      <c r="F71" s="67">
        <v>2.0</v>
      </c>
      <c r="G71" s="68"/>
      <c r="H71" s="68"/>
      <c r="I71" s="68"/>
      <c r="J71" s="68"/>
      <c r="K71" s="68"/>
      <c r="L71" s="68"/>
      <c r="M71" s="68"/>
      <c r="N71" s="91"/>
      <c r="O71" s="91"/>
      <c r="P71" s="91"/>
    </row>
    <row r="72" ht="15.75" customHeight="1">
      <c r="A72" s="65">
        <v>76.0</v>
      </c>
      <c r="B72" s="66" t="s">
        <v>97</v>
      </c>
      <c r="C72" s="71" t="s">
        <v>98</v>
      </c>
      <c r="D72" s="116">
        <f t="shared" si="12"/>
        <v>0.5</v>
      </c>
      <c r="E72" s="68"/>
      <c r="F72" s="67">
        <v>1.0</v>
      </c>
      <c r="G72" s="68"/>
      <c r="H72" s="68"/>
      <c r="I72" s="68"/>
      <c r="J72" s="68"/>
      <c r="K72" s="68"/>
      <c r="L72" s="68"/>
      <c r="M72" s="68"/>
      <c r="N72" s="91"/>
      <c r="O72" s="91"/>
      <c r="P72" s="91"/>
    </row>
    <row r="73" ht="15.75" customHeight="1">
      <c r="A73" s="65">
        <v>18.0</v>
      </c>
      <c r="B73" s="66" t="s">
        <v>99</v>
      </c>
      <c r="C73" s="71" t="s">
        <v>100</v>
      </c>
      <c r="D73" s="116">
        <f t="shared" si="12"/>
        <v>1</v>
      </c>
      <c r="E73" s="68"/>
      <c r="F73" s="67">
        <v>2.0</v>
      </c>
      <c r="G73" s="68"/>
      <c r="H73" s="68"/>
      <c r="I73" s="68"/>
      <c r="J73" s="68"/>
      <c r="K73" s="68"/>
      <c r="L73" s="68"/>
      <c r="M73" s="68"/>
      <c r="N73" s="91"/>
      <c r="O73" s="91"/>
      <c r="P73" s="91"/>
    </row>
    <row r="74" ht="15.75" customHeight="1">
      <c r="A74" s="65">
        <v>77.0</v>
      </c>
      <c r="B74" s="66" t="s">
        <v>101</v>
      </c>
      <c r="C74" s="71" t="s">
        <v>52</v>
      </c>
      <c r="D74" s="116">
        <f t="shared" si="12"/>
        <v>1.5</v>
      </c>
      <c r="E74" s="67">
        <v>1.0</v>
      </c>
      <c r="F74" s="67">
        <v>1.0</v>
      </c>
      <c r="G74" s="68"/>
      <c r="H74" s="68"/>
      <c r="I74" s="68"/>
      <c r="J74" s="68"/>
      <c r="K74" s="68"/>
      <c r="L74" s="68"/>
      <c r="M74" s="68"/>
      <c r="N74" s="91"/>
      <c r="O74" s="91"/>
      <c r="P74" s="91"/>
    </row>
    <row r="75" ht="15.75" customHeight="1">
      <c r="A75" s="65">
        <v>37.0</v>
      </c>
      <c r="B75" s="119" t="s">
        <v>102</v>
      </c>
      <c r="C75" s="119" t="s">
        <v>103</v>
      </c>
      <c r="D75" s="116">
        <f t="shared" si="12"/>
        <v>0.5</v>
      </c>
      <c r="E75" s="68"/>
      <c r="F75" s="67">
        <v>1.0</v>
      </c>
      <c r="G75" s="68"/>
      <c r="H75" s="68"/>
      <c r="I75" s="68"/>
      <c r="J75" s="68"/>
      <c r="K75" s="68"/>
      <c r="L75" s="68"/>
      <c r="M75" s="68"/>
      <c r="N75" s="91"/>
      <c r="O75" s="91"/>
      <c r="P75" s="91"/>
    </row>
    <row r="76" ht="15.75" customHeight="1">
      <c r="A76" s="78"/>
      <c r="B76" s="79"/>
      <c r="C76" s="80"/>
      <c r="D76" s="116">
        <f t="shared" si="12"/>
        <v>0</v>
      </c>
      <c r="E76" s="68"/>
      <c r="F76" s="68"/>
      <c r="G76" s="68"/>
      <c r="H76" s="68"/>
      <c r="I76" s="68"/>
      <c r="J76" s="68"/>
      <c r="K76" s="68"/>
      <c r="L76" s="68"/>
      <c r="M76" s="68"/>
      <c r="N76" s="91"/>
      <c r="O76" s="91"/>
      <c r="P76" s="91"/>
    </row>
    <row r="77" ht="15.75" customHeight="1">
      <c r="A77" s="68"/>
      <c r="B77" s="79"/>
      <c r="C77" s="80"/>
      <c r="D77" s="116">
        <f t="shared" si="12"/>
        <v>0</v>
      </c>
      <c r="E77" s="68"/>
      <c r="F77" s="68"/>
      <c r="G77" s="68"/>
      <c r="H77" s="68"/>
      <c r="I77" s="68"/>
      <c r="J77" s="68"/>
      <c r="K77" s="68"/>
      <c r="L77" s="68"/>
      <c r="M77" s="68"/>
      <c r="N77" s="91"/>
      <c r="O77" s="91"/>
      <c r="P77" s="9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68"/>
      <c r="B78" s="79"/>
      <c r="C78" s="80"/>
      <c r="D78" s="116">
        <f t="shared" si="12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1"/>
      <c r="O78" s="91"/>
      <c r="P78" s="9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78"/>
      <c r="B79" s="79"/>
      <c r="C79" s="80"/>
      <c r="D79" s="116">
        <f t="shared" si="12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1"/>
      <c r="O79" s="91"/>
      <c r="P79" s="91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8"/>
      <c r="B80" s="79"/>
      <c r="C80" s="80"/>
      <c r="D80" s="116">
        <f t="shared" si="12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1"/>
      <c r="O80" s="91"/>
      <c r="P80" s="91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78"/>
      <c r="B81" s="79"/>
      <c r="C81" s="80"/>
      <c r="D81" s="116">
        <f t="shared" si="12"/>
        <v>0</v>
      </c>
      <c r="E81" s="68"/>
      <c r="F81" s="68"/>
      <c r="G81" s="68"/>
      <c r="H81" s="68"/>
      <c r="I81" s="68"/>
      <c r="J81" s="68"/>
      <c r="K81" s="68"/>
      <c r="L81" s="68"/>
      <c r="M81" s="68"/>
      <c r="N81" s="91"/>
      <c r="O81" s="91"/>
      <c r="P81" s="91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121" t="s">
        <v>104</v>
      </c>
      <c r="B82" s="4"/>
      <c r="C82" s="7"/>
      <c r="D82" s="116">
        <f t="shared" ref="D82:P82" si="13">SUM(D62:D81)</f>
        <v>26.5</v>
      </c>
      <c r="E82" s="116">
        <f t="shared" si="13"/>
        <v>10</v>
      </c>
      <c r="F82" s="116">
        <f t="shared" si="13"/>
        <v>33</v>
      </c>
      <c r="G82" s="116">
        <f t="shared" si="13"/>
        <v>0</v>
      </c>
      <c r="H82" s="116">
        <f t="shared" si="13"/>
        <v>1</v>
      </c>
      <c r="I82" s="116">
        <f t="shared" si="13"/>
        <v>0</v>
      </c>
      <c r="J82" s="116">
        <f t="shared" si="13"/>
        <v>0</v>
      </c>
      <c r="K82" s="116">
        <f t="shared" si="13"/>
        <v>0</v>
      </c>
      <c r="L82" s="116">
        <f t="shared" si="13"/>
        <v>0</v>
      </c>
      <c r="M82" s="116">
        <f t="shared" si="13"/>
        <v>0</v>
      </c>
      <c r="N82" s="116">
        <f t="shared" si="13"/>
        <v>0</v>
      </c>
      <c r="O82" s="116">
        <f t="shared" si="13"/>
        <v>0</v>
      </c>
      <c r="P82" s="116">
        <f t="shared" si="13"/>
        <v>0</v>
      </c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2:C8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105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9">
        <v>14.0</v>
      </c>
      <c r="J3" s="9">
        <v>13.0</v>
      </c>
      <c r="K3" s="9">
        <v>14.0</v>
      </c>
      <c r="L3" s="9">
        <v>13.0</v>
      </c>
      <c r="M3" s="10">
        <f>I3+J3+K3+L3</f>
        <v>54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396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41</v>
      </c>
      <c r="P6" s="15"/>
      <c r="Q6" s="15"/>
      <c r="R6" s="15"/>
      <c r="S6" s="15"/>
      <c r="T6" s="15"/>
      <c r="U6" s="18" t="s">
        <v>8</v>
      </c>
      <c r="V6" s="17">
        <f>D6/O6</f>
        <v>9.658536585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255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141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29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10</v>
      </c>
      <c r="N10" s="34">
        <f t="shared" si="1"/>
        <v>12</v>
      </c>
      <c r="O10" s="35">
        <f>(M10/N10)</f>
        <v>0.8333333333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1</v>
      </c>
      <c r="Y10" s="19"/>
      <c r="Z10" s="19"/>
    </row>
    <row r="11" ht="15.75" customHeight="1">
      <c r="A11" s="32" t="s">
        <v>15</v>
      </c>
      <c r="B11" s="24"/>
      <c r="C11" s="38">
        <f>C9/C10</f>
        <v>8.793103448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14.1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SUM(H38:H47,H25,H26:H34,H51:H56)</f>
        <v>0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0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SUM(J79)</f>
        <v>1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SUM(N79)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8.0</v>
      </c>
      <c r="B19" s="122" t="s">
        <v>106</v>
      </c>
      <c r="C19" s="122" t="s">
        <v>107</v>
      </c>
      <c r="D19" s="67">
        <v>10.0</v>
      </c>
      <c r="E19" s="67">
        <v>12.0</v>
      </c>
      <c r="F19" s="68">
        <f>SUM(E38:E47)</f>
        <v>141</v>
      </c>
      <c r="G19" s="67">
        <v>30.0</v>
      </c>
      <c r="H19" s="67">
        <v>0.0</v>
      </c>
      <c r="I19" s="67">
        <v>2.0</v>
      </c>
      <c r="J19" s="67">
        <v>0.0</v>
      </c>
      <c r="K19" s="69">
        <f>(D19/E19*100)+(F19/E19*8.4)+(I19/E19*100*3.3)-(J19/E19*100*2)</f>
        <v>237.0333333</v>
      </c>
      <c r="L19" s="2"/>
      <c r="M19" s="2"/>
      <c r="N19" s="1"/>
      <c r="O19" s="1"/>
      <c r="P19" s="70">
        <v>20.0</v>
      </c>
      <c r="Q19" s="123" t="s">
        <v>108</v>
      </c>
      <c r="R19" s="72"/>
      <c r="S19" s="123" t="s">
        <v>109</v>
      </c>
      <c r="T19" s="74"/>
      <c r="U19" s="75">
        <v>6.0</v>
      </c>
      <c r="V19" s="75">
        <v>8.0</v>
      </c>
      <c r="W19" s="76" t="str">
        <f>U20/V20</f>
        <v>#DIV/0!</v>
      </c>
      <c r="X19" s="77" t="str">
        <f>U20</f>
        <v/>
      </c>
      <c r="Y19" s="19"/>
      <c r="Z19" s="1"/>
    </row>
    <row r="20" ht="15.75" customHeight="1">
      <c r="A20" s="78"/>
      <c r="B20" s="79"/>
      <c r="C20" s="79"/>
      <c r="D20" s="81"/>
      <c r="E20" s="81"/>
      <c r="F20" s="81"/>
      <c r="G20" s="81"/>
      <c r="H20" s="81"/>
      <c r="I20" s="81"/>
      <c r="J20" s="81"/>
      <c r="K20" s="69" t="str">
        <f t="shared" ref="K20:K21" si="2">(D20/E20*100)+(F20/E20*8.4)+(I20/E20*3.3)-(J20/E20*100*2)</f>
        <v>#DIV/0!</v>
      </c>
      <c r="L20" s="2"/>
      <c r="M20" s="2"/>
      <c r="N20" s="1"/>
      <c r="O20" s="1"/>
      <c r="P20" s="78"/>
      <c r="Q20" s="80"/>
      <c r="R20" s="72"/>
      <c r="S20" s="80"/>
      <c r="T20" s="79"/>
      <c r="U20" s="93"/>
      <c r="V20" s="93"/>
      <c r="W20" s="76" t="str">
        <f>#REF!/#REF!</f>
        <v>#REF!</v>
      </c>
      <c r="X20" s="77" t="str">
        <f>#REF!</f>
        <v>#REF!</v>
      </c>
      <c r="Y20" s="19"/>
      <c r="Z20" s="1"/>
    </row>
    <row r="21" ht="15.75" customHeight="1">
      <c r="A21" s="78"/>
      <c r="B21" s="79"/>
      <c r="C21" s="79"/>
      <c r="D21" s="81"/>
      <c r="E21" s="81"/>
      <c r="F21" s="81"/>
      <c r="G21" s="81"/>
      <c r="H21" s="81"/>
      <c r="I21" s="81"/>
      <c r="J21" s="81"/>
      <c r="K21" s="69" t="str">
        <f t="shared" si="2"/>
        <v>#DIV/0!</v>
      </c>
      <c r="L21" s="2"/>
      <c r="M21" s="2"/>
      <c r="N21" s="1"/>
      <c r="O21" s="1"/>
      <c r="P21" s="78"/>
      <c r="Q21" s="80"/>
      <c r="R21" s="72"/>
      <c r="S21" s="80"/>
      <c r="T21" s="79"/>
      <c r="U21" s="68"/>
      <c r="V21" s="98"/>
      <c r="W21" s="76" t="str">
        <f>U21/V21</f>
        <v>#DIV/0!</v>
      </c>
      <c r="X21" s="77" t="str">
        <f>U21</f>
        <v/>
      </c>
      <c r="Y21" s="83"/>
      <c r="Z21" s="1"/>
    </row>
    <row r="22" ht="15.75" customHeight="1">
      <c r="A22" s="1"/>
      <c r="B22" s="1"/>
      <c r="C22" s="84"/>
      <c r="D22" s="1"/>
      <c r="E22" s="85"/>
      <c r="F22" s="85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3"/>
      <c r="U22" s="83"/>
      <c r="V22" s="83"/>
      <c r="W22" s="83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6"/>
      <c r="U23" s="86"/>
      <c r="V23" s="57"/>
      <c r="W23" s="57"/>
      <c r="X23" s="57"/>
      <c r="Y23" s="19"/>
      <c r="Z23" s="1"/>
    </row>
    <row r="24" ht="15.75" customHeight="1">
      <c r="A24" s="58" t="s">
        <v>25</v>
      </c>
      <c r="B24" s="61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9" t="s">
        <v>38</v>
      </c>
      <c r="Z24" s="1"/>
    </row>
    <row r="25" ht="15.75" customHeight="1">
      <c r="A25" s="70">
        <v>8.0</v>
      </c>
      <c r="B25" s="122" t="s">
        <v>106</v>
      </c>
      <c r="C25" s="122" t="s">
        <v>107</v>
      </c>
      <c r="D25" s="75">
        <v>7.0</v>
      </c>
      <c r="E25" s="75">
        <v>85.0</v>
      </c>
      <c r="F25" s="75">
        <v>24.0</v>
      </c>
      <c r="G25" s="69">
        <f t="shared" ref="G25:G34" si="3">E25/D25</f>
        <v>12.14285714</v>
      </c>
      <c r="H25" s="68"/>
      <c r="I25" s="67">
        <v>1.0</v>
      </c>
      <c r="J25" s="81"/>
      <c r="K25" s="1"/>
      <c r="L25" s="1"/>
      <c r="M25" s="1"/>
      <c r="N25" s="1"/>
      <c r="O25" s="1"/>
      <c r="P25" s="91"/>
      <c r="Q25" s="92"/>
      <c r="R25" s="7"/>
      <c r="S25" s="92"/>
      <c r="T25" s="74"/>
      <c r="U25" s="93"/>
      <c r="V25" s="93"/>
      <c r="W25" s="69" t="str">
        <f t="shared" ref="W25:W27" si="4">U25/V25</f>
        <v>#DIV/0!</v>
      </c>
      <c r="X25" s="81"/>
      <c r="Y25" s="77" t="str">
        <f t="shared" ref="Y25:Y27" si="5">U25</f>
        <v/>
      </c>
      <c r="Z25" s="1"/>
    </row>
    <row r="26" ht="15.75" customHeight="1">
      <c r="A26" s="65">
        <v>22.0</v>
      </c>
      <c r="B26" s="122" t="s">
        <v>110</v>
      </c>
      <c r="C26" s="122" t="s">
        <v>90</v>
      </c>
      <c r="D26" s="67">
        <v>13.0</v>
      </c>
      <c r="E26" s="67">
        <v>95.0</v>
      </c>
      <c r="F26" s="67">
        <v>24.0</v>
      </c>
      <c r="G26" s="69">
        <f t="shared" si="3"/>
        <v>7.307692308</v>
      </c>
      <c r="H26" s="81"/>
      <c r="I26" s="124">
        <v>1.0</v>
      </c>
      <c r="J26" s="81"/>
      <c r="K26" s="1"/>
      <c r="L26" s="1"/>
      <c r="M26" s="1"/>
      <c r="N26" s="1"/>
      <c r="O26" s="1"/>
      <c r="P26" s="78"/>
      <c r="Q26" s="80"/>
      <c r="R26" s="72"/>
      <c r="S26" s="80"/>
      <c r="T26" s="79"/>
      <c r="U26" s="68"/>
      <c r="V26" s="98"/>
      <c r="W26" s="69" t="str">
        <f t="shared" si="4"/>
        <v>#DIV/0!</v>
      </c>
      <c r="X26" s="81"/>
      <c r="Y26" s="77" t="str">
        <f t="shared" si="5"/>
        <v/>
      </c>
      <c r="Z26" s="1"/>
    </row>
    <row r="27" ht="15.75" customHeight="1">
      <c r="A27" s="65">
        <v>21.0</v>
      </c>
      <c r="B27" s="125" t="s">
        <v>111</v>
      </c>
      <c r="C27" s="126" t="s">
        <v>112</v>
      </c>
      <c r="D27" s="67">
        <v>7.0</v>
      </c>
      <c r="E27" s="67">
        <v>73.0</v>
      </c>
      <c r="F27" s="67">
        <v>28.0</v>
      </c>
      <c r="G27" s="69">
        <f t="shared" si="3"/>
        <v>10.42857143</v>
      </c>
      <c r="H27" s="81"/>
      <c r="I27" s="124">
        <v>2.0</v>
      </c>
      <c r="J27" s="81"/>
      <c r="K27" s="1"/>
      <c r="L27" s="1"/>
      <c r="M27" s="1"/>
      <c r="N27" s="1"/>
      <c r="O27" s="1"/>
      <c r="P27" s="78"/>
      <c r="Q27" s="80"/>
      <c r="R27" s="72"/>
      <c r="S27" s="80"/>
      <c r="T27" s="79"/>
      <c r="U27" s="68"/>
      <c r="V27" s="98"/>
      <c r="W27" s="69" t="str">
        <f t="shared" si="4"/>
        <v>#DIV/0!</v>
      </c>
      <c r="X27" s="81"/>
      <c r="Y27" s="77" t="str">
        <f t="shared" si="5"/>
        <v/>
      </c>
      <c r="Z27" s="1"/>
    </row>
    <row r="28" ht="15.75" customHeight="1">
      <c r="A28" s="65">
        <v>85.0</v>
      </c>
      <c r="B28" s="122" t="s">
        <v>113</v>
      </c>
      <c r="C28" s="122" t="s">
        <v>114</v>
      </c>
      <c r="D28" s="67">
        <v>2.0</v>
      </c>
      <c r="E28" s="67">
        <v>2.0</v>
      </c>
      <c r="F28" s="67">
        <v>1.0</v>
      </c>
      <c r="G28" s="69">
        <f t="shared" si="3"/>
        <v>1</v>
      </c>
      <c r="H28" s="81"/>
      <c r="I28" s="124">
        <v>2.0</v>
      </c>
      <c r="J28" s="81"/>
      <c r="K28" s="1"/>
      <c r="L28" s="1"/>
      <c r="M28" s="1"/>
      <c r="N28" s="1"/>
      <c r="O28" s="1"/>
      <c r="P28" s="1"/>
      <c r="Q28" s="96"/>
      <c r="R28" s="97"/>
      <c r="S28" s="97"/>
      <c r="T28" s="97"/>
      <c r="U28" s="1"/>
      <c r="V28" s="1"/>
      <c r="W28" s="1"/>
      <c r="X28" s="1"/>
      <c r="Y28" s="2"/>
      <c r="Z28" s="2"/>
    </row>
    <row r="29" ht="15.75" customHeight="1">
      <c r="A29" s="78"/>
      <c r="B29" s="79"/>
      <c r="C29" s="79"/>
      <c r="D29" s="81"/>
      <c r="E29" s="81"/>
      <c r="F29" s="82"/>
      <c r="G29" s="69" t="str">
        <f t="shared" si="3"/>
        <v>#DIV/0!</v>
      </c>
      <c r="H29" s="81"/>
      <c r="I29" s="81"/>
      <c r="J29" s="81"/>
      <c r="K29" s="1"/>
      <c r="L29" s="1"/>
      <c r="M29" s="1"/>
      <c r="N29" s="1"/>
      <c r="O29" s="1"/>
      <c r="P29" s="49" t="s">
        <v>53</v>
      </c>
      <c r="S29" s="97"/>
      <c r="T29" s="97"/>
      <c r="U29" s="1"/>
      <c r="V29" s="1"/>
      <c r="W29" s="1"/>
      <c r="X29" s="1"/>
      <c r="Y29" s="2"/>
      <c r="Z29" s="2"/>
    </row>
    <row r="30" ht="15.75" customHeight="1">
      <c r="A30" s="78"/>
      <c r="B30" s="79"/>
      <c r="C30" s="79"/>
      <c r="D30" s="81"/>
      <c r="E30" s="81"/>
      <c r="F30" s="82"/>
      <c r="G30" s="69" t="str">
        <f t="shared" si="3"/>
        <v>#DIV/0!</v>
      </c>
      <c r="H30" s="81"/>
      <c r="I30" s="81"/>
      <c r="J30" s="81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54</v>
      </c>
      <c r="X30" s="63" t="s">
        <v>55</v>
      </c>
      <c r="Y30" s="63" t="s">
        <v>56</v>
      </c>
      <c r="Z30" s="63" t="s">
        <v>38</v>
      </c>
    </row>
    <row r="31" ht="15.75" customHeight="1">
      <c r="A31" s="78"/>
      <c r="B31" s="79"/>
      <c r="C31" s="79"/>
      <c r="D31" s="81"/>
      <c r="E31" s="81"/>
      <c r="F31" s="82"/>
      <c r="G31" s="69" t="str">
        <f t="shared" si="3"/>
        <v>#DIV/0!</v>
      </c>
      <c r="H31" s="81"/>
      <c r="I31" s="81"/>
      <c r="J31" s="81"/>
      <c r="K31" s="1"/>
      <c r="L31" s="1"/>
      <c r="M31" s="1"/>
      <c r="N31" s="1"/>
      <c r="O31" s="1"/>
      <c r="P31" s="70">
        <v>8.0</v>
      </c>
      <c r="Q31" s="125" t="s">
        <v>106</v>
      </c>
      <c r="R31" s="7"/>
      <c r="S31" s="125" t="s">
        <v>107</v>
      </c>
      <c r="T31" s="79"/>
      <c r="U31" s="99">
        <v>3.0</v>
      </c>
      <c r="V31" s="100"/>
      <c r="W31" s="100"/>
      <c r="X31" s="100"/>
      <c r="Y31" s="100"/>
      <c r="Z31" s="69">
        <f t="shared" ref="Z31:Z46" si="6">(U31*6)+(V31*3)+(W31*1)+(X31*2)+(Y31*2)</f>
        <v>18</v>
      </c>
    </row>
    <row r="32" ht="15.75" customHeight="1">
      <c r="A32" s="78"/>
      <c r="B32" s="79"/>
      <c r="C32" s="79"/>
      <c r="D32" s="81"/>
      <c r="E32" s="81"/>
      <c r="F32" s="82"/>
      <c r="G32" s="69" t="str">
        <f t="shared" si="3"/>
        <v>#DIV/0!</v>
      </c>
      <c r="H32" s="81"/>
      <c r="I32" s="81"/>
      <c r="J32" s="81"/>
      <c r="K32" s="1"/>
      <c r="L32" s="1"/>
      <c r="M32" s="1"/>
      <c r="N32" s="1"/>
      <c r="O32" s="1"/>
      <c r="P32" s="65">
        <v>22.0</v>
      </c>
      <c r="Q32" s="73" t="s">
        <v>110</v>
      </c>
      <c r="R32" s="7"/>
      <c r="S32" s="73" t="s">
        <v>90</v>
      </c>
      <c r="T32" s="79"/>
      <c r="U32" s="75">
        <v>1.0</v>
      </c>
      <c r="V32" s="93"/>
      <c r="W32" s="93"/>
      <c r="X32" s="93"/>
      <c r="Y32" s="93"/>
      <c r="Z32" s="69">
        <f t="shared" si="6"/>
        <v>6</v>
      </c>
    </row>
    <row r="33" ht="15.75" customHeight="1">
      <c r="A33" s="78"/>
      <c r="B33" s="79"/>
      <c r="C33" s="79"/>
      <c r="D33" s="81"/>
      <c r="E33" s="81"/>
      <c r="F33" s="82"/>
      <c r="G33" s="69" t="str">
        <f t="shared" si="3"/>
        <v>#DIV/0!</v>
      </c>
      <c r="H33" s="81"/>
      <c r="I33" s="81"/>
      <c r="J33" s="81"/>
      <c r="K33" s="1"/>
      <c r="L33" s="1"/>
      <c r="M33" s="1"/>
      <c r="N33" s="1"/>
      <c r="O33" s="1"/>
      <c r="P33" s="65">
        <v>21.0</v>
      </c>
      <c r="Q33" s="71" t="s">
        <v>111</v>
      </c>
      <c r="R33" s="72"/>
      <c r="S33" s="71" t="s">
        <v>112</v>
      </c>
      <c r="T33" s="79"/>
      <c r="U33" s="67">
        <v>2.0</v>
      </c>
      <c r="V33" s="68"/>
      <c r="W33" s="68"/>
      <c r="X33" s="68"/>
      <c r="Y33" s="68"/>
      <c r="Z33" s="69">
        <f t="shared" si="6"/>
        <v>12</v>
      </c>
    </row>
    <row r="34" ht="15.75" customHeight="1">
      <c r="A34" s="78"/>
      <c r="B34" s="79"/>
      <c r="C34" s="79"/>
      <c r="D34" s="81"/>
      <c r="E34" s="81"/>
      <c r="F34" s="82"/>
      <c r="G34" s="69" t="str">
        <f t="shared" si="3"/>
        <v>#DIV/0!</v>
      </c>
      <c r="H34" s="81"/>
      <c r="I34" s="81"/>
      <c r="J34" s="81"/>
      <c r="K34" s="1"/>
      <c r="L34" s="1"/>
      <c r="M34" s="1"/>
      <c r="N34" s="1"/>
      <c r="O34" s="1"/>
      <c r="P34" s="65">
        <v>85.0</v>
      </c>
      <c r="Q34" s="71" t="s">
        <v>113</v>
      </c>
      <c r="R34" s="72"/>
      <c r="S34" s="71" t="s">
        <v>114</v>
      </c>
      <c r="T34" s="79"/>
      <c r="U34" s="67">
        <v>2.0</v>
      </c>
      <c r="V34" s="68"/>
      <c r="W34" s="68"/>
      <c r="X34" s="68"/>
      <c r="Y34" s="68"/>
      <c r="Z34" s="69">
        <f t="shared" si="6"/>
        <v>12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5">
        <v>17.0</v>
      </c>
      <c r="Q35" s="123" t="s">
        <v>115</v>
      </c>
      <c r="R35" s="72"/>
      <c r="S35" s="123" t="s">
        <v>116</v>
      </c>
      <c r="T35" s="79"/>
      <c r="U35" s="67">
        <v>1.0</v>
      </c>
      <c r="V35" s="68"/>
      <c r="W35" s="68"/>
      <c r="X35" s="68"/>
      <c r="Y35" s="68"/>
      <c r="Z35" s="69">
        <f t="shared" si="6"/>
        <v>6</v>
      </c>
    </row>
    <row r="36" ht="15.75" customHeight="1">
      <c r="A36" s="52" t="s">
        <v>59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65">
        <v>18.0</v>
      </c>
      <c r="Q36" s="71" t="s">
        <v>117</v>
      </c>
      <c r="R36" s="72"/>
      <c r="S36" s="71" t="s">
        <v>118</v>
      </c>
      <c r="T36" s="79"/>
      <c r="U36" s="67">
        <v>1.0</v>
      </c>
      <c r="V36" s="68"/>
      <c r="W36" s="68"/>
      <c r="X36" s="68"/>
      <c r="Y36" s="68"/>
      <c r="Z36" s="69">
        <f t="shared" si="6"/>
        <v>6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60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65">
        <v>20.0</v>
      </c>
      <c r="Q37" s="123" t="s">
        <v>108</v>
      </c>
      <c r="R37" s="72"/>
      <c r="S37" s="123" t="s">
        <v>109</v>
      </c>
      <c r="T37" s="79"/>
      <c r="U37" s="68"/>
      <c r="V37" s="68"/>
      <c r="W37" s="67">
        <v>6.0</v>
      </c>
      <c r="X37" s="68"/>
      <c r="Y37" s="68"/>
      <c r="Z37" s="69">
        <f t="shared" si="6"/>
        <v>6</v>
      </c>
    </row>
    <row r="38" ht="15.75" customHeight="1">
      <c r="A38" s="70">
        <v>17.0</v>
      </c>
      <c r="B38" s="125" t="s">
        <v>115</v>
      </c>
      <c r="C38" s="126" t="s">
        <v>116</v>
      </c>
      <c r="D38" s="70">
        <v>4.0</v>
      </c>
      <c r="E38" s="75">
        <v>30.0</v>
      </c>
      <c r="F38" s="75">
        <v>14.0</v>
      </c>
      <c r="G38" s="69">
        <f t="shared" ref="G38:G47" si="7">E38/D38</f>
        <v>7.5</v>
      </c>
      <c r="H38" s="68"/>
      <c r="I38" s="67">
        <v>1.0</v>
      </c>
      <c r="J38" s="81"/>
      <c r="K38" s="1"/>
      <c r="L38" s="1"/>
      <c r="M38" s="1"/>
      <c r="N38" s="1"/>
      <c r="O38" s="1"/>
      <c r="P38" s="78"/>
      <c r="Q38" s="80"/>
      <c r="R38" s="72"/>
      <c r="S38" s="80"/>
      <c r="T38" s="79"/>
      <c r="U38" s="68"/>
      <c r="V38" s="68"/>
      <c r="W38" s="68"/>
      <c r="X38" s="68"/>
      <c r="Y38" s="98"/>
      <c r="Z38" s="69">
        <f t="shared" si="6"/>
        <v>0</v>
      </c>
    </row>
    <row r="39" ht="15.75" customHeight="1">
      <c r="A39" s="65">
        <v>18.0</v>
      </c>
      <c r="B39" s="125" t="s">
        <v>117</v>
      </c>
      <c r="C39" s="126" t="s">
        <v>118</v>
      </c>
      <c r="D39" s="65">
        <v>3.0</v>
      </c>
      <c r="E39" s="67">
        <v>64.0</v>
      </c>
      <c r="F39" s="67">
        <v>30.0</v>
      </c>
      <c r="G39" s="69">
        <f t="shared" si="7"/>
        <v>21.33333333</v>
      </c>
      <c r="H39" s="68"/>
      <c r="I39" s="67">
        <v>1.0</v>
      </c>
      <c r="J39" s="81"/>
      <c r="K39" s="1"/>
      <c r="L39" s="1"/>
      <c r="M39" s="1"/>
      <c r="N39" s="1"/>
      <c r="O39" s="1"/>
      <c r="P39" s="78"/>
      <c r="Q39" s="80"/>
      <c r="R39" s="72"/>
      <c r="S39" s="80"/>
      <c r="T39" s="79"/>
      <c r="U39" s="68"/>
      <c r="V39" s="68"/>
      <c r="W39" s="68"/>
      <c r="X39" s="68"/>
      <c r="Y39" s="98"/>
      <c r="Z39" s="69">
        <f t="shared" si="6"/>
        <v>0</v>
      </c>
    </row>
    <row r="40" ht="15.75" customHeight="1">
      <c r="A40" s="65">
        <v>85.0</v>
      </c>
      <c r="B40" s="122" t="s">
        <v>113</v>
      </c>
      <c r="C40" s="122" t="s">
        <v>114</v>
      </c>
      <c r="D40" s="65">
        <v>3.0</v>
      </c>
      <c r="E40" s="67">
        <v>47.0</v>
      </c>
      <c r="F40" s="67">
        <v>24.0</v>
      </c>
      <c r="G40" s="69">
        <f t="shared" si="7"/>
        <v>15.66666667</v>
      </c>
      <c r="H40" s="68"/>
      <c r="I40" s="68"/>
      <c r="J40" s="81"/>
      <c r="K40" s="1"/>
      <c r="L40" s="1"/>
      <c r="M40" s="1"/>
      <c r="N40" s="1"/>
      <c r="O40" s="1"/>
      <c r="P40" s="78"/>
      <c r="Q40" s="80"/>
      <c r="R40" s="72"/>
      <c r="S40" s="80"/>
      <c r="T40" s="79"/>
      <c r="U40" s="68"/>
      <c r="V40" s="68"/>
      <c r="W40" s="68"/>
      <c r="X40" s="68"/>
      <c r="Y40" s="98"/>
      <c r="Z40" s="69">
        <f t="shared" si="6"/>
        <v>0</v>
      </c>
    </row>
    <row r="41" ht="15.75" customHeight="1">
      <c r="A41" s="78"/>
      <c r="B41" s="80"/>
      <c r="C41" s="102"/>
      <c r="D41" s="78"/>
      <c r="E41" s="68"/>
      <c r="F41" s="68"/>
      <c r="G41" s="69" t="str">
        <f t="shared" si="7"/>
        <v>#DIV/0!</v>
      </c>
      <c r="H41" s="68"/>
      <c r="I41" s="68"/>
      <c r="J41" s="81"/>
      <c r="K41" s="1"/>
      <c r="L41" s="1"/>
      <c r="M41" s="1"/>
      <c r="N41" s="1"/>
      <c r="O41" s="1"/>
      <c r="P41" s="78"/>
      <c r="Q41" s="80"/>
      <c r="R41" s="72"/>
      <c r="S41" s="80"/>
      <c r="T41" s="79"/>
      <c r="U41" s="68"/>
      <c r="V41" s="68"/>
      <c r="W41" s="68"/>
      <c r="X41" s="68"/>
      <c r="Y41" s="98"/>
      <c r="Z41" s="69">
        <f t="shared" si="6"/>
        <v>0</v>
      </c>
    </row>
    <row r="42" ht="15.75" customHeight="1">
      <c r="A42" s="78"/>
      <c r="B42" s="79"/>
      <c r="C42" s="79"/>
      <c r="D42" s="78"/>
      <c r="E42" s="68"/>
      <c r="F42" s="68"/>
      <c r="G42" s="69" t="str">
        <f t="shared" si="7"/>
        <v>#DIV/0!</v>
      </c>
      <c r="H42" s="68"/>
      <c r="I42" s="68"/>
      <c r="J42" s="81"/>
      <c r="K42" s="1"/>
      <c r="L42" s="1"/>
      <c r="M42" s="1"/>
      <c r="N42" s="1"/>
      <c r="O42" s="1"/>
      <c r="P42" s="78"/>
      <c r="Q42" s="80"/>
      <c r="R42" s="72"/>
      <c r="S42" s="80"/>
      <c r="T42" s="79"/>
      <c r="U42" s="68"/>
      <c r="V42" s="68"/>
      <c r="W42" s="68"/>
      <c r="X42" s="68"/>
      <c r="Y42" s="98"/>
      <c r="Z42" s="69">
        <f t="shared" si="6"/>
        <v>0</v>
      </c>
    </row>
    <row r="43" ht="15.75" customHeight="1">
      <c r="A43" s="78"/>
      <c r="B43" s="79"/>
      <c r="C43" s="79"/>
      <c r="D43" s="100"/>
      <c r="E43" s="100"/>
      <c r="F43" s="100"/>
      <c r="G43" s="69" t="str">
        <f t="shared" si="7"/>
        <v>#DIV/0!</v>
      </c>
      <c r="H43" s="68"/>
      <c r="I43" s="68"/>
      <c r="J43" s="81"/>
      <c r="K43" s="1"/>
      <c r="L43" s="1"/>
      <c r="M43" s="1"/>
      <c r="N43" s="1"/>
      <c r="O43" s="1"/>
      <c r="P43" s="78"/>
      <c r="Q43" s="80"/>
      <c r="R43" s="72"/>
      <c r="S43" s="80"/>
      <c r="T43" s="79"/>
      <c r="U43" s="68"/>
      <c r="V43" s="68"/>
      <c r="W43" s="68"/>
      <c r="X43" s="68"/>
      <c r="Y43" s="98"/>
      <c r="Z43" s="69">
        <f t="shared" si="6"/>
        <v>0</v>
      </c>
    </row>
    <row r="44" ht="15.75" customHeight="1">
      <c r="A44" s="78"/>
      <c r="B44" s="80"/>
      <c r="C44" s="102"/>
      <c r="D44" s="107"/>
      <c r="E44" s="108"/>
      <c r="F44" s="109"/>
      <c r="G44" s="69" t="str">
        <f t="shared" si="7"/>
        <v>#DIV/0!</v>
      </c>
      <c r="H44" s="81"/>
      <c r="I44" s="81"/>
      <c r="J44" s="81"/>
      <c r="K44" s="1"/>
      <c r="L44" s="1"/>
      <c r="M44" s="1"/>
      <c r="N44" s="1"/>
      <c r="O44" s="1"/>
      <c r="P44" s="78"/>
      <c r="Q44" s="80"/>
      <c r="R44" s="72"/>
      <c r="S44" s="80"/>
      <c r="T44" s="79"/>
      <c r="U44" s="68"/>
      <c r="V44" s="68"/>
      <c r="W44" s="68"/>
      <c r="X44" s="68"/>
      <c r="Y44" s="98"/>
      <c r="Z44" s="69">
        <f t="shared" si="6"/>
        <v>0</v>
      </c>
    </row>
    <row r="45" ht="15.75" customHeight="1">
      <c r="A45" s="78"/>
      <c r="B45" s="80"/>
      <c r="C45" s="102"/>
      <c r="D45" s="127"/>
      <c r="E45" s="81"/>
      <c r="F45" s="82"/>
      <c r="G45" s="69" t="str">
        <f t="shared" si="7"/>
        <v>#DIV/0!</v>
      </c>
      <c r="H45" s="81"/>
      <c r="I45" s="81"/>
      <c r="J45" s="81"/>
      <c r="K45" s="1"/>
      <c r="L45" s="1"/>
      <c r="M45" s="1"/>
      <c r="N45" s="1"/>
      <c r="O45" s="1"/>
      <c r="P45" s="78"/>
      <c r="Q45" s="80"/>
      <c r="R45" s="72"/>
      <c r="S45" s="80"/>
      <c r="T45" s="79"/>
      <c r="U45" s="68"/>
      <c r="V45" s="68"/>
      <c r="W45" s="68"/>
      <c r="X45" s="68"/>
      <c r="Y45" s="98"/>
      <c r="Z45" s="69">
        <f t="shared" si="6"/>
        <v>0</v>
      </c>
    </row>
    <row r="46" ht="15.75" customHeight="1">
      <c r="A46" s="78"/>
      <c r="B46" s="80"/>
      <c r="C46" s="102"/>
      <c r="D46" s="127"/>
      <c r="E46" s="81"/>
      <c r="F46" s="82"/>
      <c r="G46" s="69" t="str">
        <f t="shared" si="7"/>
        <v>#DIV/0!</v>
      </c>
      <c r="H46" s="81"/>
      <c r="I46" s="81"/>
      <c r="J46" s="81"/>
      <c r="K46" s="1"/>
      <c r="L46" s="1"/>
      <c r="M46" s="1"/>
      <c r="N46" s="1"/>
      <c r="O46" s="1"/>
      <c r="P46" s="78"/>
      <c r="Q46" s="80"/>
      <c r="R46" s="72"/>
      <c r="S46" s="80"/>
      <c r="T46" s="79"/>
      <c r="U46" s="68"/>
      <c r="V46" s="68"/>
      <c r="W46" s="68"/>
      <c r="X46" s="68"/>
      <c r="Y46" s="98"/>
      <c r="Z46" s="69">
        <f t="shared" si="6"/>
        <v>0</v>
      </c>
    </row>
    <row r="47" ht="15.75" customHeight="1">
      <c r="A47" s="78"/>
      <c r="B47" s="80"/>
      <c r="C47" s="102"/>
      <c r="D47" s="127"/>
      <c r="E47" s="81"/>
      <c r="F47" s="82"/>
      <c r="G47" s="69" t="str">
        <f t="shared" si="7"/>
        <v>#DIV/0!</v>
      </c>
      <c r="H47" s="81"/>
      <c r="I47" s="81"/>
      <c r="J47" s="81"/>
      <c r="K47" s="1"/>
      <c r="L47" s="1"/>
      <c r="M47" s="1"/>
      <c r="N47" s="1"/>
      <c r="O47" s="1"/>
      <c r="P47" s="1"/>
      <c r="Q47" s="1"/>
      <c r="S47" s="104"/>
      <c r="T47" s="104"/>
      <c r="U47" s="104"/>
      <c r="V47" s="104"/>
      <c r="W47" s="85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67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68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69</v>
      </c>
      <c r="E50" s="58" t="s">
        <v>46</v>
      </c>
      <c r="F50" s="61" t="s">
        <v>31</v>
      </c>
      <c r="G50" s="61" t="s">
        <v>37</v>
      </c>
      <c r="H50" s="61" t="s">
        <v>70</v>
      </c>
      <c r="I50" s="61" t="s">
        <v>32</v>
      </c>
      <c r="J50" s="105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69</v>
      </c>
      <c r="P50" s="58" t="s">
        <v>46</v>
      </c>
      <c r="Q50" s="61" t="s">
        <v>31</v>
      </c>
      <c r="R50" s="61" t="s">
        <v>37</v>
      </c>
      <c r="S50" s="61" t="s">
        <v>70</v>
      </c>
      <c r="T50" s="61" t="s">
        <v>32</v>
      </c>
      <c r="U50" s="105" t="s">
        <v>48</v>
      </c>
      <c r="V50" s="2"/>
      <c r="W50" s="2"/>
      <c r="X50" s="2"/>
      <c r="Y50" s="2"/>
      <c r="Z50" s="2"/>
    </row>
    <row r="51" ht="15.75" customHeight="1">
      <c r="A51" s="70">
        <v>42.0</v>
      </c>
      <c r="B51" s="73" t="s">
        <v>119</v>
      </c>
      <c r="C51" s="94" t="s">
        <v>120</v>
      </c>
      <c r="D51" s="70">
        <v>1.0</v>
      </c>
      <c r="E51" s="75">
        <v>8.0</v>
      </c>
      <c r="F51" s="75">
        <v>8.0</v>
      </c>
      <c r="G51" s="69">
        <f t="shared" ref="G51:G56" si="8">E51/D51</f>
        <v>8</v>
      </c>
      <c r="H51" s="68"/>
      <c r="I51" s="68"/>
      <c r="J51" s="106"/>
      <c r="K51" s="2"/>
      <c r="L51" s="70">
        <v>18.0</v>
      </c>
      <c r="M51" s="125" t="s">
        <v>117</v>
      </c>
      <c r="N51" s="126" t="s">
        <v>118</v>
      </c>
      <c r="O51" s="70">
        <v>1.0</v>
      </c>
      <c r="P51" s="75">
        <v>3.0</v>
      </c>
      <c r="Q51" s="75">
        <v>3.0</v>
      </c>
      <c r="R51" s="69">
        <f t="shared" ref="R51:R56" si="9">P51/O51</f>
        <v>3</v>
      </c>
      <c r="S51" s="68"/>
      <c r="T51" s="68"/>
      <c r="U51" s="106"/>
      <c r="V51" s="2"/>
      <c r="W51" s="2"/>
      <c r="X51" s="2"/>
      <c r="Y51" s="2"/>
      <c r="Z51" s="2"/>
    </row>
    <row r="52" ht="15.75" customHeight="1">
      <c r="A52" s="65">
        <v>29.0</v>
      </c>
      <c r="B52" s="66" t="s">
        <v>121</v>
      </c>
      <c r="C52" s="71" t="s">
        <v>122</v>
      </c>
      <c r="D52" s="65">
        <v>1.0</v>
      </c>
      <c r="E52" s="67">
        <v>17.0</v>
      </c>
      <c r="F52" s="67">
        <v>17.0</v>
      </c>
      <c r="G52" s="69">
        <f t="shared" si="8"/>
        <v>17</v>
      </c>
      <c r="H52" s="68"/>
      <c r="I52" s="68"/>
      <c r="J52" s="106"/>
      <c r="K52" s="2"/>
      <c r="L52" s="78"/>
      <c r="M52" s="80"/>
      <c r="N52" s="102"/>
      <c r="O52" s="78"/>
      <c r="P52" s="68"/>
      <c r="Q52" s="68"/>
      <c r="R52" s="69" t="str">
        <f t="shared" si="9"/>
        <v>#DIV/0!</v>
      </c>
      <c r="S52" s="68"/>
      <c r="T52" s="68"/>
      <c r="U52" s="106"/>
      <c r="V52" s="2"/>
      <c r="W52" s="2"/>
      <c r="X52" s="2"/>
      <c r="Y52" s="2"/>
      <c r="Z52" s="2"/>
    </row>
    <row r="53" ht="15.75" customHeight="1">
      <c r="A53" s="78"/>
      <c r="B53" s="80"/>
      <c r="C53" s="102"/>
      <c r="D53" s="78"/>
      <c r="E53" s="68"/>
      <c r="F53" s="68"/>
      <c r="G53" s="69" t="str">
        <f t="shared" si="8"/>
        <v>#DIV/0!</v>
      </c>
      <c r="H53" s="68"/>
      <c r="I53" s="68"/>
      <c r="J53" s="106"/>
      <c r="K53" s="2"/>
      <c r="L53" s="78"/>
      <c r="M53" s="80"/>
      <c r="N53" s="102"/>
      <c r="O53" s="78"/>
      <c r="P53" s="68"/>
      <c r="Q53" s="68"/>
      <c r="R53" s="69" t="str">
        <f t="shared" si="9"/>
        <v>#DIV/0!</v>
      </c>
      <c r="S53" s="68"/>
      <c r="T53" s="68"/>
      <c r="U53" s="106"/>
      <c r="V53" s="2"/>
      <c r="W53" s="2"/>
      <c r="X53" s="2"/>
      <c r="Y53" s="2"/>
      <c r="Z53" s="2"/>
    </row>
    <row r="54" ht="15.75" customHeight="1">
      <c r="A54" s="78"/>
      <c r="B54" s="80"/>
      <c r="C54" s="102"/>
      <c r="D54" s="78"/>
      <c r="E54" s="68"/>
      <c r="F54" s="68"/>
      <c r="G54" s="69" t="str">
        <f t="shared" si="8"/>
        <v>#DIV/0!</v>
      </c>
      <c r="H54" s="68"/>
      <c r="I54" s="68"/>
      <c r="J54" s="106"/>
      <c r="K54" s="2"/>
      <c r="L54" s="78"/>
      <c r="M54" s="80"/>
      <c r="N54" s="102"/>
      <c r="O54" s="78"/>
      <c r="P54" s="68"/>
      <c r="Q54" s="68"/>
      <c r="R54" s="69" t="str">
        <f t="shared" si="9"/>
        <v>#DIV/0!</v>
      </c>
      <c r="S54" s="68"/>
      <c r="T54" s="68"/>
      <c r="U54" s="106"/>
      <c r="V54" s="2"/>
      <c r="W54" s="2"/>
      <c r="X54" s="2"/>
      <c r="Y54" s="2"/>
      <c r="Z54" s="2"/>
    </row>
    <row r="55" ht="15.75" customHeight="1">
      <c r="A55" s="78"/>
      <c r="B55" s="79"/>
      <c r="C55" s="79"/>
      <c r="D55" s="100"/>
      <c r="E55" s="100"/>
      <c r="F55" s="100"/>
      <c r="G55" s="69" t="str">
        <f t="shared" si="8"/>
        <v>#DIV/0!</v>
      </c>
      <c r="H55" s="68"/>
      <c r="I55" s="68"/>
      <c r="J55" s="106"/>
      <c r="K55" s="2"/>
      <c r="L55" s="78"/>
      <c r="M55" s="79"/>
      <c r="N55" s="79"/>
      <c r="O55" s="100"/>
      <c r="P55" s="100"/>
      <c r="Q55" s="100"/>
      <c r="R55" s="69" t="str">
        <f t="shared" si="9"/>
        <v>#DIV/0!</v>
      </c>
      <c r="S55" s="68"/>
      <c r="T55" s="68"/>
      <c r="U55" s="106"/>
      <c r="V55" s="2"/>
      <c r="W55" s="2"/>
      <c r="X55" s="2"/>
      <c r="Y55" s="2"/>
      <c r="Z55" s="2"/>
    </row>
    <row r="56" ht="15.75" customHeight="1">
      <c r="A56" s="78"/>
      <c r="B56" s="80"/>
      <c r="C56" s="102"/>
      <c r="D56" s="107"/>
      <c r="E56" s="108"/>
      <c r="F56" s="109"/>
      <c r="G56" s="69" t="str">
        <f t="shared" si="8"/>
        <v>#DIV/0!</v>
      </c>
      <c r="H56" s="81"/>
      <c r="I56" s="81"/>
      <c r="J56" s="106"/>
      <c r="K56" s="2"/>
      <c r="L56" s="78"/>
      <c r="M56" s="80"/>
      <c r="N56" s="102"/>
      <c r="O56" s="91"/>
      <c r="P56" s="93"/>
      <c r="Q56" s="103"/>
      <c r="R56" s="69" t="str">
        <f t="shared" si="9"/>
        <v>#DIV/0!</v>
      </c>
      <c r="S56" s="81"/>
      <c r="T56" s="81"/>
      <c r="U56" s="106"/>
      <c r="V56" s="2"/>
      <c r="W56" s="2"/>
      <c r="X56" s="2"/>
      <c r="Y56" s="2"/>
      <c r="Z56" s="2"/>
    </row>
    <row r="57" ht="15.75" customHeight="1">
      <c r="A57" s="110"/>
      <c r="B57" s="110"/>
      <c r="C57" s="110"/>
      <c r="D57" s="110"/>
      <c r="E57" s="110"/>
      <c r="F57" s="1"/>
      <c r="G57" s="1"/>
      <c r="H57" s="111"/>
      <c r="I57" s="112"/>
      <c r="J57" s="85"/>
      <c r="K57" s="85"/>
      <c r="L57" s="85"/>
      <c r="M57" s="85"/>
      <c r="N57" s="2"/>
      <c r="O57" s="1"/>
    </row>
    <row r="58" ht="15.75" customHeight="1">
      <c r="A58" s="110" t="s">
        <v>71</v>
      </c>
      <c r="F58" s="1"/>
      <c r="G58" s="1"/>
      <c r="H58" s="111"/>
      <c r="I58" s="112"/>
      <c r="J58" s="85"/>
      <c r="K58" s="85"/>
      <c r="L58" s="85"/>
      <c r="M58" s="85"/>
      <c r="N58" s="2"/>
      <c r="O58" s="1"/>
    </row>
    <row r="59" ht="15.75" customHeight="1">
      <c r="A59" s="1"/>
      <c r="B59" s="1"/>
      <c r="C59" s="1"/>
      <c r="D59" s="113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72</v>
      </c>
      <c r="B60" s="63" t="s">
        <v>26</v>
      </c>
      <c r="C60" s="63" t="s">
        <v>27</v>
      </c>
      <c r="D60" s="63" t="s">
        <v>73</v>
      </c>
      <c r="E60" s="114" t="s">
        <v>74</v>
      </c>
      <c r="F60" s="114" t="s">
        <v>75</v>
      </c>
      <c r="G60" s="114" t="s">
        <v>76</v>
      </c>
      <c r="H60" s="114" t="s">
        <v>77</v>
      </c>
      <c r="I60" s="114" t="s">
        <v>78</v>
      </c>
      <c r="J60" s="114" t="s">
        <v>79</v>
      </c>
      <c r="K60" s="114" t="s">
        <v>80</v>
      </c>
      <c r="L60" s="114" t="s">
        <v>32</v>
      </c>
      <c r="M60" s="114" t="s">
        <v>56</v>
      </c>
      <c r="N60" s="114" t="s">
        <v>81</v>
      </c>
      <c r="O60" s="114" t="s">
        <v>30</v>
      </c>
      <c r="P60" s="114" t="s">
        <v>32</v>
      </c>
    </row>
    <row r="61" ht="15.75" customHeight="1">
      <c r="A61" s="115" t="s">
        <v>82</v>
      </c>
      <c r="B61" s="4"/>
      <c r="C61" s="7"/>
      <c r="D61" s="116">
        <f t="shared" ref="D61:D78" si="10">E61+(F61/2)+G61</f>
        <v>0</v>
      </c>
      <c r="E61" s="68"/>
      <c r="F61" s="117"/>
      <c r="G61" s="68"/>
      <c r="H61" s="68"/>
      <c r="I61" s="68"/>
      <c r="J61" s="68"/>
      <c r="K61" s="68"/>
      <c r="L61" s="68"/>
      <c r="M61" s="68"/>
      <c r="N61" s="118"/>
      <c r="O61" s="118"/>
      <c r="P61" s="118"/>
    </row>
    <row r="62" ht="15.75" customHeight="1">
      <c r="A62" s="65">
        <v>12.0</v>
      </c>
      <c r="B62" s="122" t="s">
        <v>123</v>
      </c>
      <c r="C62" s="123" t="s">
        <v>124</v>
      </c>
      <c r="D62" s="116">
        <f t="shared" si="10"/>
        <v>5.5</v>
      </c>
      <c r="E62" s="67">
        <v>3.0</v>
      </c>
      <c r="F62" s="67">
        <v>5.0</v>
      </c>
      <c r="G62" s="68"/>
      <c r="H62" s="68"/>
      <c r="I62" s="68"/>
      <c r="J62" s="68"/>
      <c r="K62" s="68"/>
      <c r="L62" s="68"/>
      <c r="M62" s="68"/>
      <c r="N62" s="91"/>
      <c r="O62" s="91"/>
      <c r="P62" s="91"/>
    </row>
    <row r="63" ht="15.75" customHeight="1">
      <c r="A63" s="65">
        <v>94.0</v>
      </c>
      <c r="B63" s="66" t="s">
        <v>125</v>
      </c>
      <c r="C63" s="71" t="s">
        <v>126</v>
      </c>
      <c r="D63" s="116">
        <f t="shared" si="10"/>
        <v>1</v>
      </c>
      <c r="E63" s="68"/>
      <c r="F63" s="67">
        <v>2.0</v>
      </c>
      <c r="G63" s="68"/>
      <c r="H63" s="68"/>
      <c r="I63" s="68"/>
      <c r="J63" s="68"/>
      <c r="K63" s="68"/>
      <c r="L63" s="68"/>
      <c r="M63" s="68"/>
      <c r="N63" s="91"/>
      <c r="O63" s="91"/>
      <c r="P63" s="91"/>
    </row>
    <row r="64" ht="15.75" customHeight="1">
      <c r="A64" s="65">
        <v>52.0</v>
      </c>
      <c r="B64" s="73" t="s">
        <v>127</v>
      </c>
      <c r="C64" s="94" t="s">
        <v>128</v>
      </c>
      <c r="D64" s="116">
        <f t="shared" si="10"/>
        <v>4.5</v>
      </c>
      <c r="E64" s="67">
        <v>2.0</v>
      </c>
      <c r="F64" s="67">
        <v>5.0</v>
      </c>
      <c r="G64" s="68"/>
      <c r="H64" s="68"/>
      <c r="I64" s="68"/>
      <c r="J64" s="68"/>
      <c r="K64" s="68"/>
      <c r="L64" s="68"/>
      <c r="M64" s="68"/>
      <c r="N64" s="91"/>
      <c r="O64" s="91"/>
      <c r="P64" s="91"/>
    </row>
    <row r="65" ht="15.75" customHeight="1">
      <c r="A65" s="65">
        <v>0.0</v>
      </c>
      <c r="B65" s="122" t="s">
        <v>129</v>
      </c>
      <c r="C65" s="123" t="s">
        <v>130</v>
      </c>
      <c r="D65" s="116">
        <f t="shared" si="10"/>
        <v>1</v>
      </c>
      <c r="E65" s="68"/>
      <c r="F65" s="67">
        <v>2.0</v>
      </c>
      <c r="G65" s="68"/>
      <c r="H65" s="68"/>
      <c r="I65" s="68"/>
      <c r="J65" s="68"/>
      <c r="K65" s="67">
        <v>1.0</v>
      </c>
      <c r="L65" s="68"/>
      <c r="M65" s="68"/>
      <c r="N65" s="91"/>
      <c r="O65" s="91"/>
      <c r="P65" s="91"/>
    </row>
    <row r="66" ht="15.75" customHeight="1">
      <c r="A66" s="65">
        <v>18.0</v>
      </c>
      <c r="B66" s="125" t="s">
        <v>117</v>
      </c>
      <c r="C66" s="126" t="s">
        <v>118</v>
      </c>
      <c r="D66" s="116">
        <f t="shared" si="10"/>
        <v>0.5</v>
      </c>
      <c r="E66" s="68"/>
      <c r="F66" s="67">
        <v>1.0</v>
      </c>
      <c r="G66" s="68"/>
      <c r="H66" s="68"/>
      <c r="I66" s="68"/>
      <c r="J66" s="68"/>
      <c r="K66" s="68"/>
      <c r="L66" s="68"/>
      <c r="M66" s="68"/>
      <c r="N66" s="91"/>
      <c r="O66" s="91"/>
      <c r="P66" s="91"/>
    </row>
    <row r="67" ht="15.75" customHeight="1">
      <c r="A67" s="65">
        <v>45.0</v>
      </c>
      <c r="B67" s="122" t="s">
        <v>131</v>
      </c>
      <c r="C67" s="123" t="s">
        <v>132</v>
      </c>
      <c r="D67" s="116">
        <f t="shared" si="10"/>
        <v>2</v>
      </c>
      <c r="E67" s="68"/>
      <c r="F67" s="67">
        <v>4.0</v>
      </c>
      <c r="G67" s="68"/>
      <c r="H67" s="68"/>
      <c r="I67" s="68"/>
      <c r="J67" s="68"/>
      <c r="K67" s="67">
        <v>1.0</v>
      </c>
      <c r="L67" s="68"/>
      <c r="M67" s="68"/>
      <c r="N67" s="91"/>
      <c r="O67" s="91"/>
      <c r="P67" s="91"/>
    </row>
    <row r="68" ht="15.75" customHeight="1">
      <c r="A68" s="65">
        <v>43.0</v>
      </c>
      <c r="B68" s="66" t="s">
        <v>133</v>
      </c>
      <c r="C68" s="71" t="s">
        <v>134</v>
      </c>
      <c r="D68" s="116">
        <f t="shared" si="10"/>
        <v>1</v>
      </c>
      <c r="E68" s="68"/>
      <c r="F68" s="67">
        <v>2.0</v>
      </c>
      <c r="G68" s="68"/>
      <c r="H68" s="68"/>
      <c r="I68" s="68"/>
      <c r="J68" s="68"/>
      <c r="K68" s="68"/>
      <c r="L68" s="68"/>
      <c r="M68" s="68"/>
      <c r="N68" s="91"/>
      <c r="O68" s="91"/>
      <c r="P68" s="91"/>
    </row>
    <row r="69" ht="15.75" customHeight="1">
      <c r="A69" s="65">
        <v>26.0</v>
      </c>
      <c r="B69" s="122" t="s">
        <v>135</v>
      </c>
      <c r="C69" s="123" t="s">
        <v>136</v>
      </c>
      <c r="D69" s="116">
        <f t="shared" si="10"/>
        <v>4.5</v>
      </c>
      <c r="E69" s="67">
        <v>4.0</v>
      </c>
      <c r="F69" s="67">
        <v>1.0</v>
      </c>
      <c r="G69" s="68"/>
      <c r="H69" s="68"/>
      <c r="I69" s="68"/>
      <c r="J69" s="68"/>
      <c r="K69" s="68"/>
      <c r="L69" s="68"/>
      <c r="M69" s="68"/>
      <c r="N69" s="91"/>
      <c r="O69" s="91"/>
      <c r="P69" s="91"/>
    </row>
    <row r="70" ht="15.75" customHeight="1">
      <c r="A70" s="65">
        <v>32.0</v>
      </c>
      <c r="B70" s="125" t="s">
        <v>137</v>
      </c>
      <c r="C70" s="126" t="s">
        <v>138</v>
      </c>
      <c r="D70" s="116">
        <f t="shared" si="10"/>
        <v>3</v>
      </c>
      <c r="E70" s="67">
        <v>3.0</v>
      </c>
      <c r="F70" s="68"/>
      <c r="G70" s="68"/>
      <c r="H70" s="68"/>
      <c r="I70" s="68"/>
      <c r="J70" s="68"/>
      <c r="K70" s="68"/>
      <c r="L70" s="68"/>
      <c r="M70" s="68"/>
      <c r="N70" s="91"/>
      <c r="O70" s="91"/>
      <c r="P70" s="91"/>
    </row>
    <row r="71" ht="15.75" customHeight="1">
      <c r="A71" s="65">
        <v>31.0</v>
      </c>
      <c r="B71" s="122" t="s">
        <v>139</v>
      </c>
      <c r="C71" s="123" t="s">
        <v>140</v>
      </c>
      <c r="D71" s="116">
        <f t="shared" si="10"/>
        <v>0.5</v>
      </c>
      <c r="E71" s="68"/>
      <c r="F71" s="67">
        <v>1.0</v>
      </c>
      <c r="G71" s="68"/>
      <c r="H71" s="68"/>
      <c r="I71" s="68"/>
      <c r="J71" s="68"/>
      <c r="K71" s="68"/>
      <c r="L71" s="68"/>
      <c r="M71" s="68"/>
      <c r="N71" s="91"/>
      <c r="O71" s="91"/>
      <c r="P71" s="91"/>
    </row>
    <row r="72" ht="15.75" customHeight="1">
      <c r="A72" s="65">
        <v>92.0</v>
      </c>
      <c r="B72" s="66" t="s">
        <v>141</v>
      </c>
      <c r="C72" s="71" t="s">
        <v>142</v>
      </c>
      <c r="D72" s="116">
        <f t="shared" si="10"/>
        <v>0.5</v>
      </c>
      <c r="E72" s="68"/>
      <c r="F72" s="67">
        <v>1.0</v>
      </c>
      <c r="G72" s="68"/>
      <c r="H72" s="68"/>
      <c r="I72" s="68"/>
      <c r="J72" s="68"/>
      <c r="K72" s="68"/>
      <c r="L72" s="68"/>
      <c r="M72" s="68"/>
      <c r="N72" s="91"/>
      <c r="O72" s="91"/>
      <c r="P72" s="91"/>
    </row>
    <row r="73" ht="15.75" customHeight="1">
      <c r="A73" s="65">
        <v>4.0</v>
      </c>
      <c r="B73" s="66" t="s">
        <v>143</v>
      </c>
      <c r="C73" s="71" t="s">
        <v>144</v>
      </c>
      <c r="D73" s="116">
        <f t="shared" si="10"/>
        <v>2</v>
      </c>
      <c r="E73" s="67">
        <v>1.0</v>
      </c>
      <c r="F73" s="67">
        <v>2.0</v>
      </c>
      <c r="G73" s="68"/>
      <c r="H73" s="67">
        <v>1.0</v>
      </c>
      <c r="I73" s="68"/>
      <c r="J73" s="68"/>
      <c r="K73" s="68"/>
      <c r="L73" s="68"/>
      <c r="M73" s="68"/>
      <c r="N73" s="91"/>
      <c r="O73" s="91"/>
      <c r="P73" s="91"/>
    </row>
    <row r="74" ht="15.75" customHeight="1">
      <c r="A74" s="67">
        <v>44.0</v>
      </c>
      <c r="B74" s="66" t="s">
        <v>145</v>
      </c>
      <c r="C74" s="66" t="s">
        <v>90</v>
      </c>
      <c r="D74" s="116">
        <f t="shared" si="10"/>
        <v>1.5</v>
      </c>
      <c r="E74" s="67">
        <v>1.0</v>
      </c>
      <c r="F74" s="67">
        <v>1.0</v>
      </c>
      <c r="G74" s="68"/>
      <c r="H74" s="68"/>
      <c r="I74" s="68"/>
      <c r="J74" s="68"/>
      <c r="K74" s="68"/>
      <c r="L74" s="68"/>
      <c r="M74" s="68"/>
      <c r="N74" s="91"/>
      <c r="O74" s="91"/>
      <c r="P74" s="91"/>
    </row>
    <row r="75" ht="15.75" customHeight="1">
      <c r="A75" s="65">
        <v>90.0</v>
      </c>
      <c r="B75" s="66" t="s">
        <v>146</v>
      </c>
      <c r="C75" s="71" t="s">
        <v>147</v>
      </c>
      <c r="D75" s="116">
        <f t="shared" si="10"/>
        <v>1</v>
      </c>
      <c r="E75" s="68"/>
      <c r="F75" s="67">
        <v>2.0</v>
      </c>
      <c r="G75" s="68"/>
      <c r="H75" s="68"/>
      <c r="I75" s="68"/>
      <c r="J75" s="68"/>
      <c r="K75" s="68"/>
      <c r="L75" s="68"/>
      <c r="M75" s="68"/>
      <c r="N75" s="91"/>
      <c r="O75" s="91"/>
      <c r="P75" s="9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65">
        <v>29.0</v>
      </c>
      <c r="B76" s="66" t="s">
        <v>121</v>
      </c>
      <c r="C76" s="71" t="s">
        <v>122</v>
      </c>
      <c r="D76" s="116">
        <f t="shared" si="10"/>
        <v>0.5</v>
      </c>
      <c r="E76" s="68"/>
      <c r="F76" s="67">
        <v>1.0</v>
      </c>
      <c r="G76" s="68"/>
      <c r="H76" s="68"/>
      <c r="I76" s="68"/>
      <c r="J76" s="68"/>
      <c r="K76" s="68"/>
      <c r="L76" s="68"/>
      <c r="M76" s="68"/>
      <c r="N76" s="91"/>
      <c r="O76" s="91"/>
      <c r="P76" s="91"/>
      <c r="Q76" s="2"/>
      <c r="R76" s="2"/>
      <c r="S76" s="2"/>
      <c r="T76" s="2"/>
      <c r="U76" s="2"/>
      <c r="V76" s="2"/>
      <c r="W76" s="2"/>
      <c r="X76" s="1"/>
      <c r="Y76" s="1"/>
    </row>
    <row r="77" ht="15.75" customHeight="1">
      <c r="A77" s="65">
        <v>3.0</v>
      </c>
      <c r="B77" s="66" t="s">
        <v>148</v>
      </c>
      <c r="C77" s="71" t="s">
        <v>149</v>
      </c>
      <c r="D77" s="116">
        <f t="shared" si="10"/>
        <v>2</v>
      </c>
      <c r="E77" s="67">
        <v>1.0</v>
      </c>
      <c r="F77" s="67">
        <v>2.0</v>
      </c>
      <c r="G77" s="68"/>
      <c r="H77" s="68"/>
      <c r="I77" s="68"/>
      <c r="J77" s="67">
        <v>1.0</v>
      </c>
      <c r="K77" s="68"/>
      <c r="L77" s="68"/>
      <c r="M77" s="68"/>
      <c r="N77" s="91"/>
      <c r="O77" s="91"/>
      <c r="P77" s="91"/>
      <c r="Q77" s="2"/>
      <c r="R77" s="2"/>
      <c r="S77" s="2"/>
      <c r="T77" s="2"/>
      <c r="U77" s="2"/>
      <c r="V77" s="2"/>
      <c r="W77" s="2"/>
      <c r="X77" s="1"/>
      <c r="Y77" s="1"/>
    </row>
    <row r="78" ht="15.75" customHeight="1">
      <c r="A78" s="65">
        <v>21.0</v>
      </c>
      <c r="B78" s="125" t="s">
        <v>111</v>
      </c>
      <c r="C78" s="126" t="s">
        <v>112</v>
      </c>
      <c r="D78" s="116">
        <f t="shared" si="10"/>
        <v>2.5</v>
      </c>
      <c r="E78" s="67">
        <v>1.0</v>
      </c>
      <c r="F78" s="67">
        <v>3.0</v>
      </c>
      <c r="G78" s="68"/>
      <c r="H78" s="68"/>
      <c r="I78" s="68"/>
      <c r="J78" s="68"/>
      <c r="K78" s="68"/>
      <c r="L78" s="68"/>
      <c r="M78" s="68"/>
      <c r="N78" s="91"/>
      <c r="O78" s="91"/>
      <c r="P78" s="91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121" t="s">
        <v>104</v>
      </c>
      <c r="B79" s="4"/>
      <c r="C79" s="7"/>
      <c r="D79" s="116">
        <f t="shared" ref="D79:P79" si="11">SUM(D61:D78)</f>
        <v>33.5</v>
      </c>
      <c r="E79" s="116">
        <f t="shared" si="11"/>
        <v>16</v>
      </c>
      <c r="F79" s="116">
        <f t="shared" si="11"/>
        <v>35</v>
      </c>
      <c r="G79" s="116">
        <f t="shared" si="11"/>
        <v>0</v>
      </c>
      <c r="H79" s="116">
        <f t="shared" si="11"/>
        <v>1</v>
      </c>
      <c r="I79" s="116">
        <f t="shared" si="11"/>
        <v>0</v>
      </c>
      <c r="J79" s="116">
        <f t="shared" si="11"/>
        <v>1</v>
      </c>
      <c r="K79" s="116">
        <f t="shared" si="11"/>
        <v>2</v>
      </c>
      <c r="L79" s="116">
        <f t="shared" si="11"/>
        <v>0</v>
      </c>
      <c r="M79" s="116">
        <f t="shared" si="11"/>
        <v>0</v>
      </c>
      <c r="N79" s="116">
        <f t="shared" si="11"/>
        <v>0</v>
      </c>
      <c r="O79" s="116">
        <f t="shared" si="11"/>
        <v>0</v>
      </c>
      <c r="P79" s="116">
        <f t="shared" si="11"/>
        <v>0</v>
      </c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6">
    <mergeCell ref="Q38:R38"/>
    <mergeCell ref="Q39:R39"/>
    <mergeCell ref="Q40:R40"/>
    <mergeCell ref="Q41:R41"/>
    <mergeCell ref="Q42:R42"/>
    <mergeCell ref="Q43:R43"/>
    <mergeCell ref="Q37:R37"/>
    <mergeCell ref="Q44:R44"/>
    <mergeCell ref="Q45:R45"/>
    <mergeCell ref="Q46:R46"/>
    <mergeCell ref="Q47:R47"/>
    <mergeCell ref="A49:J49"/>
    <mergeCell ref="L49:U49"/>
    <mergeCell ref="A58:E58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20:R20"/>
    <mergeCell ref="Q21:R21"/>
    <mergeCell ref="P23:R23"/>
    <mergeCell ref="Q24:R24"/>
    <mergeCell ref="S24:T24"/>
    <mergeCell ref="Q19:R19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A36:J36"/>
    <mergeCell ref="Q36:R36"/>
    <mergeCell ref="Q35:R35"/>
    <mergeCell ref="A61:C61"/>
    <mergeCell ref="A79:C7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